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" activeTab="11"/>
  </bookViews>
  <sheets>
    <sheet name="leden 2010" sheetId="1" r:id="rId1"/>
    <sheet name="únor 2010" sheetId="2" r:id="rId2"/>
    <sheet name="březen 2010" sheetId="3" r:id="rId3"/>
    <sheet name="duben 2010" sheetId="4" r:id="rId4"/>
    <sheet name="květen 2010" sheetId="5" r:id="rId5"/>
    <sheet name="červen 2010" sheetId="6" r:id="rId6"/>
    <sheet name="červenec 2010" sheetId="7" r:id="rId7"/>
    <sheet name="srpen 2010" sheetId="8" r:id="rId8"/>
    <sheet name="září 2010" sheetId="9" r:id="rId9"/>
    <sheet name="říjen 2010" sheetId="10" r:id="rId10"/>
    <sheet name="listopad 2010" sheetId="11" r:id="rId11"/>
    <sheet name="prosinec 2010" sheetId="12" r:id="rId12"/>
  </sheets>
  <definedNames/>
  <calcPr fullCalcOnLoad="1"/>
</workbook>
</file>

<file path=xl/sharedStrings.xml><?xml version="1.0" encoding="utf-8"?>
<sst xmlns="http://schemas.openxmlformats.org/spreadsheetml/2006/main" count="276" uniqueCount="33">
  <si>
    <t>Vlastní kapitál</t>
  </si>
  <si>
    <t>Závazky</t>
  </si>
  <si>
    <t>Přijaté půjčky</t>
  </si>
  <si>
    <t>Ostatní aktiva</t>
  </si>
  <si>
    <t>Pohledávky</t>
  </si>
  <si>
    <t>Poskytnuté půjčky</t>
  </si>
  <si>
    <t>Termínové vklady</t>
  </si>
  <si>
    <t>Běžné účty + pokladní hotovost celkem</t>
  </si>
  <si>
    <t>Majetkové účasti v NS</t>
  </si>
  <si>
    <t>Nemovitosti</t>
  </si>
  <si>
    <t>Ostatní c.p.</t>
  </si>
  <si>
    <t xml:space="preserve">Podílové listy </t>
  </si>
  <si>
    <t>Dluhopisy (vč. AÚV)</t>
  </si>
  <si>
    <t>Akcie</t>
  </si>
  <si>
    <t>vl. kapitálu</t>
  </si>
  <si>
    <t>Ocenění v CZK</t>
  </si>
  <si>
    <t xml:space="preserve">Druh instrumentu </t>
  </si>
  <si>
    <t>Podíl na</t>
  </si>
  <si>
    <t xml:space="preserve">aktivech </t>
  </si>
  <si>
    <t>Výnosy příštích období</t>
  </si>
  <si>
    <t>Aktiva Celkem</t>
  </si>
  <si>
    <t>Přehled rozdělení majetku k 31.1.2010</t>
  </si>
  <si>
    <t>Přehled rozdělení majetku k 28.2.2010</t>
  </si>
  <si>
    <t>Přehled rozdělení majetku k 31.3.2010</t>
  </si>
  <si>
    <t>Přehled rozdělení majetku k 30.4.2010</t>
  </si>
  <si>
    <t>Přehled rozdělení majetku k 31.5.2010</t>
  </si>
  <si>
    <t>Přehled rozdělení majetku k 30.6.2010</t>
  </si>
  <si>
    <t>Přehled rozdělení majetku k 31.7.2010</t>
  </si>
  <si>
    <t>Přehled rozdělení majetku k 31.8.2010</t>
  </si>
  <si>
    <t>Přehled rozdělení majetku k 30.9.2010</t>
  </si>
  <si>
    <t>Přehled rozdělení majetku k 31.10.2010</t>
  </si>
  <si>
    <t>Přehled rozdělení majetku k 30.11.2010</t>
  </si>
  <si>
    <t>Přehled rozdělení majetku k 31.12.2010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</si>
</sst>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0" fontId="2" fillId="0" borderId="10" xfId="47" applyNumberFormat="1" applyFont="1" applyBorder="1" applyAlignment="1">
      <alignment/>
    </xf>
    <xf numFmtId="10" fontId="2" fillId="0" borderId="11" xfId="47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0" fontId="0" fillId="0" borderId="14" xfId="47" applyNumberFormat="1" applyFont="1" applyBorder="1" applyAlignment="1">
      <alignment/>
    </xf>
    <xf numFmtId="10" fontId="0" fillId="0" borderId="0" xfId="47" applyNumberFormat="1" applyFon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5" xfId="0" applyNumberFormat="1" applyBorder="1" applyAlignment="1">
      <alignment/>
    </xf>
    <xf numFmtId="10" fontId="0" fillId="0" borderId="17" xfId="47" applyNumberFormat="1" applyFont="1" applyBorder="1" applyAlignment="1">
      <alignment/>
    </xf>
    <xf numFmtId="10" fontId="0" fillId="0" borderId="18" xfId="47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0" fontId="0" fillId="0" borderId="22" xfId="47" applyNumberFormat="1" applyFont="1" applyBorder="1" applyAlignment="1">
      <alignment/>
    </xf>
    <xf numFmtId="10" fontId="0" fillId="0" borderId="23" xfId="47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20" xfId="0" applyFont="1" applyBorder="1" applyAlignment="1">
      <alignment/>
    </xf>
    <xf numFmtId="4" fontId="33" fillId="0" borderId="19" xfId="0" applyNumberFormat="1" applyFont="1" applyBorder="1" applyAlignment="1">
      <alignment/>
    </xf>
    <xf numFmtId="10" fontId="33" fillId="0" borderId="18" xfId="47" applyNumberFormat="1" applyFont="1" applyBorder="1" applyAlignment="1">
      <alignment/>
    </xf>
    <xf numFmtId="10" fontId="33" fillId="0" borderId="17" xfId="47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</cols>
  <sheetData>
    <row r="1" ht="15">
      <c r="A1" s="29" t="s">
        <v>21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2826790</v>
      </c>
      <c r="C9" s="6">
        <f t="shared" si="0"/>
        <v>0.6039537114547181</v>
      </c>
      <c r="D9" s="5">
        <f t="shared" si="1"/>
        <v>0.6096087308873277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9">
        <v>1185834.59</v>
      </c>
      <c r="C11" s="6">
        <f t="shared" si="0"/>
        <v>0.25335776686697065</v>
      </c>
      <c r="D11" s="5">
        <f t="shared" si="1"/>
        <v>0.2557300398870077</v>
      </c>
    </row>
    <row r="12" spans="1:4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0</v>
      </c>
      <c r="C14" s="6">
        <f t="shared" si="0"/>
        <v>0</v>
      </c>
      <c r="D14" s="5">
        <f t="shared" si="1"/>
        <v>0</v>
      </c>
    </row>
    <row r="15" spans="1:4" ht="15.75" thickBot="1">
      <c r="A15" s="13" t="s">
        <v>3</v>
      </c>
      <c r="B15" s="12">
        <v>667850</v>
      </c>
      <c r="C15" s="11">
        <f t="shared" si="0"/>
        <v>0.14268852167831125</v>
      </c>
      <c r="D15" s="10">
        <f t="shared" si="1"/>
        <v>0.14402456175488867</v>
      </c>
    </row>
    <row r="16" spans="1:4" ht="16.5" thickBot="1" thickTop="1">
      <c r="A16" s="30" t="s">
        <v>20</v>
      </c>
      <c r="B16" s="31">
        <f>SUM(B5:B15)</f>
        <v>4680474.59</v>
      </c>
      <c r="C16" s="32">
        <f t="shared" si="0"/>
        <v>1</v>
      </c>
      <c r="D16" s="33">
        <f t="shared" si="1"/>
        <v>1.009363332529224</v>
      </c>
    </row>
    <row r="17" spans="1:4" ht="15.75" thickTop="1">
      <c r="A17" s="8" t="s">
        <v>2</v>
      </c>
      <c r="B17" s="9">
        <v>0</v>
      </c>
      <c r="C17" s="6">
        <f t="shared" si="0"/>
        <v>0</v>
      </c>
      <c r="D17" s="5">
        <f t="shared" si="1"/>
        <v>0</v>
      </c>
    </row>
    <row r="18" spans="1:4" ht="15">
      <c r="A18" s="8" t="s">
        <v>19</v>
      </c>
      <c r="B18" s="9">
        <v>15645.21</v>
      </c>
      <c r="C18" s="6">
        <f t="shared" si="0"/>
        <v>0.00334265461742417</v>
      </c>
      <c r="D18" s="5">
        <f t="shared" si="1"/>
        <v>0.003373953004137459</v>
      </c>
    </row>
    <row r="19" spans="1:4" ht="15.75" thickBot="1">
      <c r="A19" s="8" t="s">
        <v>1</v>
      </c>
      <c r="B19" s="7">
        <v>27773.090000000004</v>
      </c>
      <c r="C19" s="6">
        <f t="shared" si="0"/>
        <v>0.005933819202723202</v>
      </c>
      <c r="D19" s="5">
        <f t="shared" si="1"/>
        <v>0.005989379525086594</v>
      </c>
    </row>
    <row r="20" spans="1:4" ht="15.75" thickBot="1">
      <c r="A20" s="4" t="s">
        <v>0</v>
      </c>
      <c r="B20" s="3">
        <f>+B16-SUM(B17:B19)</f>
        <v>4637056.29</v>
      </c>
      <c r="C20" s="2">
        <f>+B20/$B$16</f>
        <v>0.9907235261798527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0.00390625" style="0" bestFit="1" customWidth="1"/>
    <col min="2" max="2" width="14.421875" style="0" bestFit="1" customWidth="1"/>
    <col min="4" max="4" width="11.00390625" style="0" bestFit="1" customWidth="1"/>
    <col min="7" max="7" width="10.00390625" style="0" bestFit="1" customWidth="1"/>
  </cols>
  <sheetData>
    <row r="1" ht="15">
      <c r="A1" s="29" t="s">
        <v>30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34699299</v>
      </c>
      <c r="C9" s="6">
        <f t="shared" si="0"/>
        <v>0.7934947381664078</v>
      </c>
      <c r="D9" s="5">
        <f t="shared" si="1"/>
        <v>0.9669869926695107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19" t="s">
        <v>7</v>
      </c>
      <c r="B11" s="7">
        <v>951107.05</v>
      </c>
      <c r="C11" s="6">
        <f t="shared" si="0"/>
        <v>0.021749673951856334</v>
      </c>
      <c r="D11" s="5">
        <f t="shared" si="1"/>
        <v>0.02650509296992628</v>
      </c>
    </row>
    <row r="12" spans="1:6" ht="15.75" thickBot="1">
      <c r="A12" s="8" t="s">
        <v>6</v>
      </c>
      <c r="B12" s="9">
        <v>7800000</v>
      </c>
      <c r="C12" s="6">
        <f t="shared" si="0"/>
        <v>0.17836841481143412</v>
      </c>
      <c r="D12" s="5">
        <f t="shared" si="1"/>
        <v>0.2173674615969096</v>
      </c>
      <c r="E12" s="36"/>
      <c r="F12" s="36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0</v>
      </c>
      <c r="C14" s="6">
        <f t="shared" si="0"/>
        <v>0</v>
      </c>
      <c r="D14" s="5">
        <f t="shared" si="1"/>
        <v>0</v>
      </c>
    </row>
    <row r="15" spans="1:7" ht="15.75" thickBot="1">
      <c r="A15" s="13" t="s">
        <v>3</v>
      </c>
      <c r="B15" s="12">
        <v>279309.26</v>
      </c>
      <c r="C15" s="11">
        <f t="shared" si="0"/>
        <v>0.006387173070301885</v>
      </c>
      <c r="D15" s="10">
        <f t="shared" si="1"/>
        <v>0.007783685236757851</v>
      </c>
      <c r="F15" s="35"/>
      <c r="G15" s="35"/>
    </row>
    <row r="16" spans="1:4" ht="16.5" thickBot="1" thickTop="1">
      <c r="A16" s="30" t="s">
        <v>20</v>
      </c>
      <c r="B16" s="31">
        <f>SUM(B5:B15)</f>
        <v>43729715.309999995</v>
      </c>
      <c r="C16" s="32">
        <f t="shared" si="0"/>
        <v>1</v>
      </c>
      <c r="D16" s="33">
        <f t="shared" si="1"/>
        <v>1.2186432324731042</v>
      </c>
    </row>
    <row r="17" spans="1:4" ht="15.75" thickTop="1">
      <c r="A17" s="8" t="s">
        <v>2</v>
      </c>
      <c r="B17" s="9">
        <v>7658000</v>
      </c>
      <c r="C17" s="6">
        <f t="shared" si="0"/>
        <v>0.17512119495204645</v>
      </c>
      <c r="D17" s="5">
        <f t="shared" si="1"/>
        <v>0.21341025909091457</v>
      </c>
    </row>
    <row r="18" spans="1:4" ht="15">
      <c r="A18" s="8" t="s">
        <v>19</v>
      </c>
      <c r="B18" s="9">
        <v>81401.77</v>
      </c>
      <c r="C18" s="6">
        <f t="shared" si="0"/>
        <v>0.0018614749586852504</v>
      </c>
      <c r="D18" s="5">
        <f t="shared" si="1"/>
        <v>0.002268473860819932</v>
      </c>
    </row>
    <row r="19" spans="1:4" ht="15.75" thickBot="1">
      <c r="A19" s="8" t="s">
        <v>1</v>
      </c>
      <c r="B19" s="9">
        <v>106377.90999999999</v>
      </c>
      <c r="C19" s="6">
        <f t="shared" si="0"/>
        <v>0.002432622971494026</v>
      </c>
      <c r="D19" s="5">
        <f t="shared" si="1"/>
        <v>0.0029644995213698082</v>
      </c>
    </row>
    <row r="20" spans="1:4" ht="15.75" thickBot="1">
      <c r="A20" s="4" t="s">
        <v>0</v>
      </c>
      <c r="B20" s="3">
        <f>+B16-SUM(B17:B19)</f>
        <v>35883935.629999995</v>
      </c>
      <c r="C20" s="2">
        <f>+B20/$B$16</f>
        <v>0.8205847071177743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20"/>
    </sheetView>
  </sheetViews>
  <sheetFormatPr defaultColWidth="9.140625" defaultRowHeight="15"/>
  <cols>
    <col min="1" max="1" width="41.140625" style="0" bestFit="1" customWidth="1"/>
    <col min="2" max="2" width="14.421875" style="0" bestFit="1" customWidth="1"/>
    <col min="4" max="4" width="11.00390625" style="0" bestFit="1" customWidth="1"/>
  </cols>
  <sheetData>
    <row r="1" ht="15">
      <c r="A1" s="29" t="s">
        <v>31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35234099</v>
      </c>
      <c r="C9" s="6">
        <f t="shared" si="0"/>
        <v>0.700955495068067</v>
      </c>
      <c r="D9" s="5">
        <f t="shared" si="1"/>
        <v>1.0525772491543925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19" t="s">
        <v>7</v>
      </c>
      <c r="B11" s="7">
        <v>6722545.46</v>
      </c>
      <c r="C11" s="6">
        <f t="shared" si="0"/>
        <v>0.13373990863316487</v>
      </c>
      <c r="D11" s="5">
        <f t="shared" si="1"/>
        <v>0.20082813548324738</v>
      </c>
    </row>
    <row r="12" spans="1:4" ht="15.75" thickBot="1">
      <c r="A12" s="8" t="s">
        <v>6</v>
      </c>
      <c r="B12" s="9">
        <v>7800000</v>
      </c>
      <c r="C12" s="6">
        <f t="shared" si="0"/>
        <v>0.15517504396893822</v>
      </c>
      <c r="D12" s="5">
        <f t="shared" si="1"/>
        <v>0.2330158220706669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0</v>
      </c>
      <c r="C14" s="6">
        <f t="shared" si="0"/>
        <v>0</v>
      </c>
      <c r="D14" s="5">
        <f t="shared" si="1"/>
        <v>0</v>
      </c>
    </row>
    <row r="15" spans="1:4" ht="15.75" thickBot="1">
      <c r="A15" s="13" t="s">
        <v>3</v>
      </c>
      <c r="B15" s="12">
        <v>509170.2</v>
      </c>
      <c r="C15" s="11">
        <f t="shared" si="0"/>
        <v>0.01012955232982988</v>
      </c>
      <c r="D15" s="10">
        <f t="shared" si="1"/>
        <v>0.01521086060601101</v>
      </c>
    </row>
    <row r="16" spans="1:4" ht="16.5" thickBot="1" thickTop="1">
      <c r="A16" s="30" t="s">
        <v>20</v>
      </c>
      <c r="B16" s="31">
        <f>SUM(B5:B15)</f>
        <v>50265814.660000004</v>
      </c>
      <c r="C16" s="32">
        <f t="shared" si="0"/>
        <v>1</v>
      </c>
      <c r="D16" s="33">
        <f t="shared" si="1"/>
        <v>1.501632067314318</v>
      </c>
    </row>
    <row r="17" spans="1:4" ht="15.75" thickTop="1">
      <c r="A17" s="8" t="s">
        <v>2</v>
      </c>
      <c r="B17" s="9">
        <v>14908000</v>
      </c>
      <c r="C17" s="6">
        <f t="shared" si="0"/>
        <v>0.29658327634473475</v>
      </c>
      <c r="D17" s="5">
        <f t="shared" si="1"/>
        <v>0.4453589583883977</v>
      </c>
    </row>
    <row r="18" spans="1:4" ht="15">
      <c r="A18" s="8" t="s">
        <v>19</v>
      </c>
      <c r="B18" s="9">
        <v>377173.84</v>
      </c>
      <c r="C18" s="6">
        <f t="shared" si="0"/>
        <v>0.007503585539222215</v>
      </c>
      <c r="D18" s="5">
        <f t="shared" si="1"/>
        <v>0.011267624665532076</v>
      </c>
    </row>
    <row r="19" spans="1:4" ht="15.75" thickBot="1">
      <c r="A19" s="8" t="s">
        <v>1</v>
      </c>
      <c r="B19" s="9">
        <v>1506519.0599999998</v>
      </c>
      <c r="C19" s="6">
        <f t="shared" si="0"/>
        <v>0.029971046330197877</v>
      </c>
      <c r="D19" s="5">
        <f t="shared" si="1"/>
        <v>0.045005484260388244</v>
      </c>
    </row>
    <row r="20" spans="1:4" ht="15.75" thickBot="1">
      <c r="A20" s="4" t="s">
        <v>0</v>
      </c>
      <c r="B20" s="3">
        <f>+B16-SUM(B17:B19)</f>
        <v>33474121.760000005</v>
      </c>
      <c r="C20" s="2">
        <f>+B20/$B$16</f>
        <v>0.6659420917858452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41.140625" style="0" bestFit="1" customWidth="1"/>
    <col min="2" max="2" width="14.421875" style="0" bestFit="1" customWidth="1"/>
    <col min="4" max="4" width="11.00390625" style="0" bestFit="1" customWidth="1"/>
  </cols>
  <sheetData>
    <row r="1" ht="15">
      <c r="A1" s="29" t="s">
        <v>32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36359549</v>
      </c>
      <c r="C9" s="6">
        <f t="shared" si="0"/>
        <v>0.7113598877839258</v>
      </c>
      <c r="D9" s="5">
        <f t="shared" si="1"/>
        <v>1.0024074928597955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19" t="s">
        <v>7</v>
      </c>
      <c r="B11" s="7">
        <v>754959.23</v>
      </c>
      <c r="C11" s="6">
        <f t="shared" si="0"/>
        <v>0.014770472349209805</v>
      </c>
      <c r="D11" s="5">
        <f t="shared" si="1"/>
        <v>0.020813701208330766</v>
      </c>
    </row>
    <row r="12" spans="1:4" ht="15.75" thickBot="1">
      <c r="A12" s="8" t="s">
        <v>6</v>
      </c>
      <c r="B12" s="9">
        <v>13800000</v>
      </c>
      <c r="C12" s="6">
        <f t="shared" si="0"/>
        <v>0.26999142512516244</v>
      </c>
      <c r="D12" s="5">
        <f t="shared" si="1"/>
        <v>0.3804564077916692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0</v>
      </c>
      <c r="C14" s="6">
        <f t="shared" si="0"/>
        <v>0</v>
      </c>
      <c r="D14" s="5">
        <f t="shared" si="1"/>
        <v>0</v>
      </c>
    </row>
    <row r="15" spans="1:4" ht="15.75" thickBot="1">
      <c r="A15" s="13" t="s">
        <v>3</v>
      </c>
      <c r="B15" s="12">
        <v>198226.15999999997</v>
      </c>
      <c r="C15" s="11">
        <f t="shared" si="0"/>
        <v>0.003878214741702063</v>
      </c>
      <c r="D15" s="10">
        <f t="shared" si="1"/>
        <v>0.005464957446662077</v>
      </c>
    </row>
    <row r="16" spans="1:4" ht="16.5" thickBot="1" thickTop="1">
      <c r="A16" s="30" t="s">
        <v>20</v>
      </c>
      <c r="B16" s="31">
        <f>SUM(B5:B15)</f>
        <v>51112734.38999999</v>
      </c>
      <c r="C16" s="32">
        <f t="shared" si="0"/>
        <v>1</v>
      </c>
      <c r="D16" s="33">
        <f t="shared" si="1"/>
        <v>1.4091425593064575</v>
      </c>
    </row>
    <row r="17" spans="1:4" ht="15.75" thickTop="1">
      <c r="A17" s="8" t="s">
        <v>2</v>
      </c>
      <c r="B17" s="9">
        <v>14673613.61</v>
      </c>
      <c r="C17" s="6">
        <f t="shared" si="0"/>
        <v>0.28708332248549856</v>
      </c>
      <c r="D17" s="5">
        <f t="shared" si="1"/>
        <v>0.40454132778141644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9">
        <v>166896.9</v>
      </c>
      <c r="C19" s="6">
        <f t="shared" si="0"/>
        <v>0.0032652704260849076</v>
      </c>
      <c r="D19" s="5">
        <f t="shared" si="1"/>
        <v>0.004601231525040973</v>
      </c>
    </row>
    <row r="20" spans="1:4" ht="15.75" thickBot="1">
      <c r="A20" s="4" t="s">
        <v>0</v>
      </c>
      <c r="B20" s="3">
        <f>+B16-SUM(B17:B19)</f>
        <v>36272223.879999995</v>
      </c>
      <c r="C20" s="2">
        <f>+B20/$B$16</f>
        <v>0.7096514070884166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</cols>
  <sheetData>
    <row r="1" ht="15">
      <c r="A1" s="29" t="s">
        <v>22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2826790</v>
      </c>
      <c r="C9" s="6">
        <f t="shared" si="0"/>
        <v>0.38773590079747094</v>
      </c>
      <c r="D9" s="5">
        <f t="shared" si="1"/>
        <v>0.3903959726416749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9">
        <v>3795863.65</v>
      </c>
      <c r="C11" s="6">
        <f t="shared" si="0"/>
        <v>0.5206586310398459</v>
      </c>
      <c r="D11" s="5">
        <f t="shared" si="1"/>
        <v>0.5242306225991065</v>
      </c>
    </row>
    <row r="12" spans="1:4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0</v>
      </c>
      <c r="C14" s="6">
        <f t="shared" si="0"/>
        <v>0</v>
      </c>
      <c r="D14" s="5">
        <f t="shared" si="1"/>
        <v>0</v>
      </c>
    </row>
    <row r="15" spans="1:4" ht="15.75" thickBot="1">
      <c r="A15" s="13" t="s">
        <v>3</v>
      </c>
      <c r="B15" s="12">
        <v>667850</v>
      </c>
      <c r="C15" s="11">
        <f t="shared" si="0"/>
        <v>0.0916054681626831</v>
      </c>
      <c r="D15" s="10">
        <f t="shared" si="1"/>
        <v>0.09223392976794971</v>
      </c>
    </row>
    <row r="16" spans="1:4" ht="16.5" thickBot="1" thickTop="1">
      <c r="A16" s="30" t="s">
        <v>20</v>
      </c>
      <c r="B16" s="31">
        <f>SUM(B5:B15)</f>
        <v>7290503.65</v>
      </c>
      <c r="C16" s="32">
        <f t="shared" si="0"/>
        <v>1</v>
      </c>
      <c r="D16" s="33">
        <f t="shared" si="1"/>
        <v>1.0068605250087312</v>
      </c>
    </row>
    <row r="17" spans="1:4" ht="15.75" thickTop="1">
      <c r="A17" s="8" t="s">
        <v>2</v>
      </c>
      <c r="B17" s="9">
        <v>0</v>
      </c>
      <c r="C17" s="6">
        <f t="shared" si="0"/>
        <v>0</v>
      </c>
      <c r="D17" s="5">
        <f t="shared" si="1"/>
        <v>0</v>
      </c>
    </row>
    <row r="18" spans="1:4" ht="15">
      <c r="A18" s="8" t="s">
        <v>19</v>
      </c>
      <c r="B18" s="9">
        <v>15928.62</v>
      </c>
      <c r="C18" s="6">
        <f t="shared" si="0"/>
        <v>0.002184844938662091</v>
      </c>
      <c r="D18" s="5">
        <f t="shared" si="1"/>
        <v>0.002199834122003982</v>
      </c>
    </row>
    <row r="19" spans="1:4" ht="15.75" thickBot="1">
      <c r="A19" s="8" t="s">
        <v>1</v>
      </c>
      <c r="B19" s="34">
        <f>13000+7850+12886.9+10.36</f>
        <v>33747.26</v>
      </c>
      <c r="C19" s="6">
        <f t="shared" si="0"/>
        <v>0.004628933969465882</v>
      </c>
      <c r="D19" s="5">
        <f t="shared" si="1"/>
        <v>0.004660690886727168</v>
      </c>
    </row>
    <row r="20" spans="1:4" ht="15.75" thickBot="1">
      <c r="A20" s="4" t="s">
        <v>0</v>
      </c>
      <c r="B20" s="3">
        <f>+B16-SUM(B17:B19)</f>
        <v>7240827.7700000005</v>
      </c>
      <c r="C20" s="2">
        <f>+B20/$B$16</f>
        <v>0.993186221091872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</cols>
  <sheetData>
    <row r="1" ht="15">
      <c r="A1" s="29" t="s">
        <v>23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4398699</v>
      </c>
      <c r="C9" s="6">
        <f t="shared" si="0"/>
        <v>0.6001305719172931</v>
      </c>
      <c r="D9" s="5">
        <f t="shared" si="1"/>
        <v>0.6048742501736127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9">
        <v>30870.94</v>
      </c>
      <c r="C11" s="6">
        <f t="shared" si="0"/>
        <v>0.004211835108022722</v>
      </c>
      <c r="D11" s="5">
        <f t="shared" si="1"/>
        <v>0.0042451271807083385</v>
      </c>
    </row>
    <row r="12" spans="1:4" ht="15.75" thickBot="1">
      <c r="A12" s="8" t="s">
        <v>6</v>
      </c>
      <c r="B12" s="9">
        <v>2900000</v>
      </c>
      <c r="C12" s="6">
        <f t="shared" si="0"/>
        <v>0.3956575929746841</v>
      </c>
      <c r="D12" s="5">
        <f t="shared" si="1"/>
        <v>0.39878503291620476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0</v>
      </c>
      <c r="C14" s="6">
        <f t="shared" si="0"/>
        <v>0</v>
      </c>
      <c r="D14" s="5">
        <f t="shared" si="1"/>
        <v>0</v>
      </c>
    </row>
    <row r="15" spans="1:4" ht="15.75" thickBot="1">
      <c r="A15" s="13" t="s">
        <v>3</v>
      </c>
      <c r="B15" s="12">
        <v>0</v>
      </c>
      <c r="C15" s="11">
        <f t="shared" si="0"/>
        <v>0</v>
      </c>
      <c r="D15" s="10">
        <f t="shared" si="1"/>
        <v>0</v>
      </c>
    </row>
    <row r="16" spans="1:4" ht="16.5" thickBot="1" thickTop="1">
      <c r="A16" s="30" t="s">
        <v>20</v>
      </c>
      <c r="B16" s="31">
        <f>SUM(B5:B15)</f>
        <v>7329569.94</v>
      </c>
      <c r="C16" s="32">
        <f t="shared" si="0"/>
        <v>1</v>
      </c>
      <c r="D16" s="33">
        <f t="shared" si="1"/>
        <v>1.007904410270526</v>
      </c>
    </row>
    <row r="17" spans="1:4" ht="15.75" thickTop="1">
      <c r="A17" s="8" t="s">
        <v>2</v>
      </c>
      <c r="B17" s="9">
        <v>0</v>
      </c>
      <c r="C17" s="6">
        <f t="shared" si="0"/>
        <v>0</v>
      </c>
      <c r="D17" s="5">
        <f t="shared" si="1"/>
        <v>0</v>
      </c>
    </row>
    <row r="18" spans="1:4" ht="15">
      <c r="A18" s="8" t="s">
        <v>19</v>
      </c>
      <c r="B18" s="9">
        <v>15580.7</v>
      </c>
      <c r="C18" s="6">
        <f t="shared" si="0"/>
        <v>0.002125731813400228</v>
      </c>
      <c r="D18" s="5">
        <f t="shared" si="1"/>
        <v>0.0021425344697784524</v>
      </c>
    </row>
    <row r="19" spans="1:4" ht="15.75" thickBot="1">
      <c r="A19" s="8" t="s">
        <v>1</v>
      </c>
      <c r="B19" s="9">
        <v>41900.869999999995</v>
      </c>
      <c r="C19" s="6">
        <f t="shared" si="0"/>
        <v>0.005716688747498328</v>
      </c>
      <c r="D19" s="5">
        <f t="shared" si="1"/>
        <v>0.005761875800747453</v>
      </c>
    </row>
    <row r="20" spans="1:4" ht="15.75" thickBot="1">
      <c r="A20" s="4" t="s">
        <v>0</v>
      </c>
      <c r="B20" s="3">
        <f>+B16-SUM(B17:B19)</f>
        <v>7272088.37</v>
      </c>
      <c r="C20" s="2">
        <f>+B20/$B$16</f>
        <v>0.9921575794391014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</cols>
  <sheetData>
    <row r="1" ht="15">
      <c r="A1" s="29" t="s">
        <v>24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9398699</v>
      </c>
      <c r="C9" s="6">
        <f t="shared" si="0"/>
        <v>0.18649587024072073</v>
      </c>
      <c r="D9" s="5">
        <f t="shared" si="1"/>
        <v>0.18700874732906808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9">
        <v>40892919.18</v>
      </c>
      <c r="C11" s="6">
        <f t="shared" si="0"/>
        <v>0.8114272570232922</v>
      </c>
      <c r="D11" s="5">
        <f t="shared" si="1"/>
        <v>0.8136587404789345</v>
      </c>
    </row>
    <row r="12" spans="1:4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104666.67</v>
      </c>
      <c r="C14" s="6">
        <f t="shared" si="0"/>
        <v>0.0020768727359870057</v>
      </c>
      <c r="D14" s="5">
        <f t="shared" si="1"/>
        <v>0.0020825842857404996</v>
      </c>
    </row>
    <row r="15" spans="1:4" ht="15.75" thickBot="1">
      <c r="A15" s="13" t="s">
        <v>3</v>
      </c>
      <c r="B15" s="12">
        <v>0</v>
      </c>
      <c r="C15" s="11">
        <f t="shared" si="0"/>
        <v>0</v>
      </c>
      <c r="D15" s="10">
        <f t="shared" si="1"/>
        <v>0</v>
      </c>
    </row>
    <row r="16" spans="1:4" ht="16.5" thickBot="1" thickTop="1">
      <c r="A16" s="30" t="s">
        <v>20</v>
      </c>
      <c r="B16" s="31">
        <f>SUM(B5:B15)</f>
        <v>50396284.85</v>
      </c>
      <c r="C16" s="32">
        <f t="shared" si="0"/>
        <v>1</v>
      </c>
      <c r="D16" s="33">
        <f t="shared" si="1"/>
        <v>1.0027500720937432</v>
      </c>
    </row>
    <row r="17" spans="1:4" ht="15.75" thickTop="1">
      <c r="A17" s="8" t="s">
        <v>2</v>
      </c>
      <c r="B17" s="9">
        <v>0</v>
      </c>
      <c r="C17" s="6">
        <f t="shared" si="0"/>
        <v>0</v>
      </c>
      <c r="D17" s="5">
        <f t="shared" si="1"/>
        <v>0</v>
      </c>
    </row>
    <row r="18" spans="1:4" ht="15">
      <c r="A18" s="8" t="s">
        <v>19</v>
      </c>
      <c r="B18" s="9">
        <v>93000.07</v>
      </c>
      <c r="C18" s="6">
        <f t="shared" si="0"/>
        <v>0.0018453755128340578</v>
      </c>
      <c r="D18" s="5">
        <f t="shared" si="1"/>
        <v>0.0018504504285343797</v>
      </c>
    </row>
    <row r="19" spans="1:4" ht="15.75" thickBot="1">
      <c r="A19" s="8" t="s">
        <v>1</v>
      </c>
      <c r="B19" s="9">
        <v>45213.25</v>
      </c>
      <c r="C19" s="6">
        <f t="shared" si="0"/>
        <v>0.000897154425858437</v>
      </c>
      <c r="D19" s="5">
        <f t="shared" si="1"/>
        <v>0.0008996216652087685</v>
      </c>
    </row>
    <row r="20" spans="1:4" ht="15.75" thickBot="1">
      <c r="A20" s="4" t="s">
        <v>0</v>
      </c>
      <c r="B20" s="3">
        <f>+B16-SUM(B17:B19)</f>
        <v>50258071.53</v>
      </c>
      <c r="C20" s="2">
        <f>+B20/$B$16</f>
        <v>0.9972574700613075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</cols>
  <sheetData>
    <row r="1" ht="15">
      <c r="A1" s="29" t="s">
        <v>25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21448699</v>
      </c>
      <c r="C9" s="6">
        <f t="shared" si="0"/>
        <v>0.5241190680141945</v>
      </c>
      <c r="D9" s="5">
        <f t="shared" si="1"/>
        <v>0.5255043116974539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9">
        <v>469899.46</v>
      </c>
      <c r="C11" s="6">
        <f t="shared" si="0"/>
        <v>0.011482433831328104</v>
      </c>
      <c r="D11" s="5">
        <f t="shared" si="1"/>
        <v>0.011512781837924308</v>
      </c>
    </row>
    <row r="12" spans="1:4" ht="15.75" thickBot="1">
      <c r="A12" s="8" t="s">
        <v>6</v>
      </c>
      <c r="B12" s="9">
        <v>19000000</v>
      </c>
      <c r="C12" s="6">
        <f t="shared" si="0"/>
        <v>0.46428281231741353</v>
      </c>
      <c r="D12" s="5">
        <f t="shared" si="1"/>
        <v>0.46550990912090395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0</v>
      </c>
      <c r="C14" s="6">
        <f t="shared" si="0"/>
        <v>0</v>
      </c>
      <c r="D14" s="5">
        <f t="shared" si="1"/>
        <v>0</v>
      </c>
    </row>
    <row r="15" spans="1:4" ht="15.75" thickBot="1">
      <c r="A15" s="13" t="s">
        <v>3</v>
      </c>
      <c r="B15" s="12">
        <v>4734.25</v>
      </c>
      <c r="C15" s="11">
        <f t="shared" si="0"/>
        <v>0.00011568583706387973</v>
      </c>
      <c r="D15" s="10">
        <f t="shared" si="1"/>
        <v>0.00011599159406608629</v>
      </c>
    </row>
    <row r="16" spans="1:4" ht="16.5" thickBot="1" thickTop="1">
      <c r="A16" s="30" t="s">
        <v>20</v>
      </c>
      <c r="B16" s="31">
        <f>SUM(B5:B15)</f>
        <v>40923332.71</v>
      </c>
      <c r="C16" s="32">
        <f t="shared" si="0"/>
        <v>1</v>
      </c>
      <c r="D16" s="33">
        <f t="shared" si="1"/>
        <v>1.0026429942503483</v>
      </c>
    </row>
    <row r="17" spans="1:4" ht="15.75" thickTop="1">
      <c r="A17" s="8" t="s">
        <v>2</v>
      </c>
      <c r="B17" s="9">
        <v>0</v>
      </c>
      <c r="C17" s="6">
        <f t="shared" si="0"/>
        <v>0</v>
      </c>
      <c r="D17" s="5">
        <f t="shared" si="1"/>
        <v>0</v>
      </c>
    </row>
    <row r="18" spans="1:4" ht="15">
      <c r="A18" s="8" t="s">
        <v>19</v>
      </c>
      <c r="B18" s="9">
        <v>9000.07</v>
      </c>
      <c r="C18" s="6">
        <f t="shared" si="0"/>
        <v>0.00021992514792913597</v>
      </c>
      <c r="D18" s="5">
        <f t="shared" si="1"/>
        <v>0.0002205064088306197</v>
      </c>
    </row>
    <row r="19" spans="1:4" ht="15.75" thickBot="1">
      <c r="A19" s="8" t="s">
        <v>1</v>
      </c>
      <c r="B19" s="9">
        <v>98874.95000000001</v>
      </c>
      <c r="C19" s="6">
        <f t="shared" si="0"/>
        <v>0.002416102097565455</v>
      </c>
      <c r="D19" s="5">
        <f t="shared" si="1"/>
        <v>0.0024224878415175753</v>
      </c>
    </row>
    <row r="20" spans="1:4" ht="15.75" thickBot="1">
      <c r="A20" s="4" t="s">
        <v>0</v>
      </c>
      <c r="B20" s="3">
        <f>+B16-SUM(B17:B19)</f>
        <v>40815457.69</v>
      </c>
      <c r="C20" s="2">
        <f>+B20/$B$16</f>
        <v>0.9973639727545053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20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</cols>
  <sheetData>
    <row r="1" ht="15">
      <c r="A1" s="29" t="s">
        <v>26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21448699</v>
      </c>
      <c r="C9" s="6">
        <f t="shared" si="0"/>
        <v>0.5333119736350134</v>
      </c>
      <c r="D9" s="5">
        <f t="shared" si="1"/>
        <v>0.5358787750976843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9">
        <v>106338.47</v>
      </c>
      <c r="C11" s="6">
        <f t="shared" si="0"/>
        <v>0.00264405684041851</v>
      </c>
      <c r="D11" s="5">
        <f t="shared" si="1"/>
        <v>0.002656782541885727</v>
      </c>
    </row>
    <row r="12" spans="1:4" ht="15.75" thickBot="1">
      <c r="A12" s="8" t="s">
        <v>6</v>
      </c>
      <c r="B12" s="9">
        <v>18500000</v>
      </c>
      <c r="C12" s="6">
        <f t="shared" si="0"/>
        <v>0.4599939377324353</v>
      </c>
      <c r="D12" s="5">
        <f t="shared" si="1"/>
        <v>0.46220786348426823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150741.94</v>
      </c>
      <c r="C14" s="6">
        <f t="shared" si="0"/>
        <v>0.0037481285709203512</v>
      </c>
      <c r="D14" s="5">
        <f t="shared" si="1"/>
        <v>0.003766168109452635</v>
      </c>
    </row>
    <row r="15" spans="1:4" ht="15.75" thickBot="1">
      <c r="A15" s="13" t="s">
        <v>3</v>
      </c>
      <c r="B15" s="12">
        <v>12141.92</v>
      </c>
      <c r="C15" s="11">
        <f t="shared" si="0"/>
        <v>0.0003019032212125519</v>
      </c>
      <c r="D15" s="10">
        <f t="shared" si="1"/>
        <v>0.0003033562649619949</v>
      </c>
    </row>
    <row r="16" spans="1:4" ht="16.5" thickBot="1" thickTop="1">
      <c r="A16" s="30" t="s">
        <v>20</v>
      </c>
      <c r="B16" s="31">
        <f>SUM(B5:B15)</f>
        <v>40217921.33</v>
      </c>
      <c r="C16" s="32">
        <f t="shared" si="0"/>
        <v>1</v>
      </c>
      <c r="D16" s="33">
        <f t="shared" si="1"/>
        <v>1.0048129454982528</v>
      </c>
    </row>
    <row r="17" spans="1:4" ht="15.75" thickTop="1">
      <c r="A17" s="8" t="s">
        <v>2</v>
      </c>
      <c r="B17" s="9">
        <v>0</v>
      </c>
      <c r="C17" s="6">
        <f t="shared" si="0"/>
        <v>0</v>
      </c>
      <c r="D17" s="5">
        <f t="shared" si="1"/>
        <v>0</v>
      </c>
    </row>
    <row r="18" spans="1:4" ht="15">
      <c r="A18" s="8" t="s">
        <v>19</v>
      </c>
      <c r="B18" s="9">
        <v>110144</v>
      </c>
      <c r="C18" s="6">
        <f t="shared" si="0"/>
        <v>0.002738679582573046</v>
      </c>
      <c r="D18" s="5">
        <f t="shared" si="1"/>
        <v>0.002751860698141148</v>
      </c>
    </row>
    <row r="19" spans="1:4" ht="15.75" thickBot="1">
      <c r="A19" s="8" t="s">
        <v>1</v>
      </c>
      <c r="B19" s="9">
        <v>82495.5</v>
      </c>
      <c r="C19" s="6">
        <f t="shared" si="0"/>
        <v>0.0020512124264976278</v>
      </c>
      <c r="D19" s="5">
        <f t="shared" si="1"/>
        <v>0.0020610848001117</v>
      </c>
    </row>
    <row r="20" spans="1:4" ht="15.75" thickBot="1">
      <c r="A20" s="4" t="s">
        <v>0</v>
      </c>
      <c r="B20" s="3">
        <f>+B16-SUM(B17:B19)</f>
        <v>40025281.83</v>
      </c>
      <c r="C20" s="2">
        <f>+B20/$B$16</f>
        <v>0.9952101079909293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</cols>
  <sheetData>
    <row r="1" ht="15">
      <c r="A1" s="29" t="s">
        <v>27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21539699</v>
      </c>
      <c r="C9" s="6">
        <f t="shared" si="0"/>
        <v>0.5270945675756437</v>
      </c>
      <c r="D9" s="5">
        <f t="shared" si="1"/>
        <v>0.5360291075398192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14299563.47</v>
      </c>
      <c r="C11" s="6">
        <f t="shared" si="0"/>
        <v>0.3499223560988536</v>
      </c>
      <c r="D11" s="5">
        <f t="shared" si="1"/>
        <v>0.3558537305945223</v>
      </c>
    </row>
    <row r="12" spans="1:4" ht="15.75" thickBot="1">
      <c r="A12" s="8" t="s">
        <v>6</v>
      </c>
      <c r="B12" s="9">
        <v>5000000</v>
      </c>
      <c r="C12" s="6">
        <f t="shared" si="0"/>
        <v>0.12235420921518997</v>
      </c>
      <c r="D12" s="5">
        <f t="shared" si="1"/>
        <v>0.12442817969271977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0</v>
      </c>
      <c r="C14" s="6">
        <f t="shared" si="0"/>
        <v>0</v>
      </c>
      <c r="D14" s="5">
        <f t="shared" si="1"/>
        <v>0</v>
      </c>
    </row>
    <row r="15" spans="1:4" ht="15.75" thickBot="1">
      <c r="A15" s="13" t="s">
        <v>3</v>
      </c>
      <c r="B15" s="12">
        <v>25698.63</v>
      </c>
      <c r="C15" s="11">
        <f t="shared" si="0"/>
        <v>0.0006288671103127515</v>
      </c>
      <c r="D15" s="10">
        <f t="shared" si="1"/>
        <v>0.0006395267502993439</v>
      </c>
    </row>
    <row r="16" spans="1:4" ht="16.5" thickBot="1" thickTop="1">
      <c r="A16" s="30" t="s">
        <v>20</v>
      </c>
      <c r="B16" s="31">
        <f>SUM(B5:B15)</f>
        <v>40864961.1</v>
      </c>
      <c r="C16" s="32">
        <f t="shared" si="0"/>
        <v>1</v>
      </c>
      <c r="D16" s="33">
        <f t="shared" si="1"/>
        <v>1.0169505445773608</v>
      </c>
    </row>
    <row r="17" spans="1:4" ht="15.75" thickTop="1">
      <c r="A17" s="8" t="s">
        <v>2</v>
      </c>
      <c r="B17" s="9">
        <v>0</v>
      </c>
      <c r="C17" s="6">
        <f t="shared" si="0"/>
        <v>0</v>
      </c>
      <c r="D17" s="5">
        <f t="shared" si="1"/>
        <v>0</v>
      </c>
    </row>
    <row r="18" spans="1:4" ht="15">
      <c r="A18" s="8" t="s">
        <v>19</v>
      </c>
      <c r="B18" s="9">
        <v>58103.6</v>
      </c>
      <c r="C18" s="6">
        <f t="shared" si="0"/>
        <v>0.0014218440061111424</v>
      </c>
      <c r="D18" s="5">
        <f t="shared" si="1"/>
        <v>0.0014459450363187825</v>
      </c>
    </row>
    <row r="19" spans="1:4" ht="15.75" thickBot="1">
      <c r="A19" s="8" t="s">
        <v>1</v>
      </c>
      <c r="B19" s="9">
        <v>623034.0900000001</v>
      </c>
      <c r="C19" s="6">
        <f t="shared" si="0"/>
        <v>0.015246168679211101</v>
      </c>
      <c r="D19" s="5">
        <f t="shared" si="1"/>
        <v>0.015504599541042031</v>
      </c>
    </row>
    <row r="20" spans="1:4" ht="15.75" thickBot="1">
      <c r="A20" s="4" t="s">
        <v>0</v>
      </c>
      <c r="B20" s="3">
        <f>+B16-SUM(B17:B19)</f>
        <v>40183823.410000004</v>
      </c>
      <c r="C20" s="2">
        <f>+B20/$B$16</f>
        <v>0.9833319873146779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</cols>
  <sheetData>
    <row r="1" ht="15">
      <c r="A1" s="29" t="s">
        <v>28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22660299</v>
      </c>
      <c r="C9" s="6">
        <f t="shared" si="0"/>
        <v>0.5991472666286836</v>
      </c>
      <c r="D9" s="5">
        <f t="shared" si="1"/>
        <v>0.6019186560632782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8115264.78</v>
      </c>
      <c r="C11" s="6">
        <f t="shared" si="0"/>
        <v>0.214570809983797</v>
      </c>
      <c r="D11" s="5">
        <f t="shared" si="1"/>
        <v>0.2155633193531672</v>
      </c>
    </row>
    <row r="12" spans="1:4" ht="15.75" thickBot="1">
      <c r="A12" s="8" t="s">
        <v>6</v>
      </c>
      <c r="B12" s="9">
        <v>7000000</v>
      </c>
      <c r="C12" s="6">
        <f t="shared" si="0"/>
        <v>0.1850827681665094</v>
      </c>
      <c r="D12" s="5">
        <f t="shared" si="1"/>
        <v>0.18593887893725267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0</v>
      </c>
      <c r="C14" s="6">
        <f t="shared" si="0"/>
        <v>0</v>
      </c>
      <c r="D14" s="5">
        <f t="shared" si="1"/>
        <v>0</v>
      </c>
    </row>
    <row r="15" spans="1:4" ht="15.75" thickBot="1">
      <c r="A15" s="13" t="s">
        <v>3</v>
      </c>
      <c r="B15" s="12">
        <v>45353.15</v>
      </c>
      <c r="C15" s="11">
        <f t="shared" si="0"/>
        <v>0.0011991552210101322</v>
      </c>
      <c r="D15" s="10">
        <f t="shared" si="1"/>
        <v>0.0012047019810390086</v>
      </c>
    </row>
    <row r="16" spans="1:4" ht="16.5" thickBot="1" thickTop="1">
      <c r="A16" s="30" t="s">
        <v>20</v>
      </c>
      <c r="B16" s="31">
        <f>SUM(B5:B15)</f>
        <v>37820916.93</v>
      </c>
      <c r="C16" s="32">
        <f t="shared" si="0"/>
        <v>1</v>
      </c>
      <c r="D16" s="33">
        <f t="shared" si="1"/>
        <v>1.004625556334737</v>
      </c>
    </row>
    <row r="17" spans="1:4" ht="15.75" thickTop="1">
      <c r="A17" s="8" t="s">
        <v>2</v>
      </c>
      <c r="B17" s="9">
        <v>0</v>
      </c>
      <c r="C17" s="6">
        <f t="shared" si="0"/>
        <v>0</v>
      </c>
      <c r="D17" s="5">
        <f t="shared" si="1"/>
        <v>0</v>
      </c>
    </row>
    <row r="18" spans="1:4" ht="15">
      <c r="A18" s="8" t="s">
        <v>19</v>
      </c>
      <c r="B18" s="9">
        <v>58373.28</v>
      </c>
      <c r="C18" s="6">
        <f t="shared" si="0"/>
        <v>0.0015434126070512483</v>
      </c>
      <c r="D18" s="5">
        <f t="shared" si="1"/>
        <v>0.0015505517490129073</v>
      </c>
    </row>
    <row r="19" spans="1:4" ht="15.75" thickBot="1">
      <c r="A19" s="8" t="s">
        <v>1</v>
      </c>
      <c r="B19" s="9">
        <v>115764.01999999999</v>
      </c>
      <c r="C19" s="6">
        <f t="shared" si="0"/>
        <v>0.0030608464679547365</v>
      </c>
      <c r="D19" s="5">
        <f t="shared" si="1"/>
        <v>0.003075004585724242</v>
      </c>
    </row>
    <row r="20" spans="1:4" ht="15.75" thickBot="1">
      <c r="A20" s="4" t="s">
        <v>0</v>
      </c>
      <c r="B20" s="3">
        <f>+B16-SUM(B17:B19)</f>
        <v>37646779.63</v>
      </c>
      <c r="C20" s="2">
        <f>+B20/$B$16</f>
        <v>0.995395740924994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20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</cols>
  <sheetData>
    <row r="1" ht="15">
      <c r="A1" s="29" t="s">
        <v>29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0</v>
      </c>
      <c r="C6" s="6">
        <f aca="true" t="shared" si="0" ref="C6:C19">+B6/$B$16</f>
        <v>0</v>
      </c>
      <c r="D6" s="5">
        <f aca="true" t="shared" si="1" ref="D6:D20">+B6/$B$20</f>
        <v>0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25292699</v>
      </c>
      <c r="C9" s="6">
        <f t="shared" si="0"/>
        <v>0.6496513879028668</v>
      </c>
      <c r="D9" s="5">
        <f t="shared" si="1"/>
        <v>0.6527999619402227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5706667.36</v>
      </c>
      <c r="C11" s="6">
        <f t="shared" si="0"/>
        <v>0.14657764957088956</v>
      </c>
      <c r="D11" s="5">
        <f t="shared" si="1"/>
        <v>0.1472880468554784</v>
      </c>
    </row>
    <row r="12" spans="1:4" ht="15.75" thickBot="1">
      <c r="A12" s="8" t="s">
        <v>6</v>
      </c>
      <c r="B12" s="9">
        <v>7800000</v>
      </c>
      <c r="C12" s="6">
        <f t="shared" si="0"/>
        <v>0.2003455948154193</v>
      </c>
      <c r="D12" s="5">
        <f t="shared" si="1"/>
        <v>0.20131658164016966</v>
      </c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0</v>
      </c>
      <c r="C14" s="6">
        <f t="shared" si="0"/>
        <v>0</v>
      </c>
      <c r="D14" s="5">
        <f t="shared" si="1"/>
        <v>0</v>
      </c>
    </row>
    <row r="15" spans="1:4" ht="15.75" thickBot="1">
      <c r="A15" s="13" t="s">
        <v>3</v>
      </c>
      <c r="B15" s="12">
        <v>133358.9</v>
      </c>
      <c r="C15" s="11">
        <f t="shared" si="0"/>
        <v>0.0034253677108243615</v>
      </c>
      <c r="D15" s="10">
        <f t="shared" si="1"/>
        <v>0.003441968958883746</v>
      </c>
    </row>
    <row r="16" spans="1:4" ht="16.5" thickBot="1" thickTop="1">
      <c r="A16" s="30" t="s">
        <v>20</v>
      </c>
      <c r="B16" s="31">
        <f>SUM(B5:B15)</f>
        <v>38932725.26</v>
      </c>
      <c r="C16" s="32">
        <f t="shared" si="0"/>
        <v>1</v>
      </c>
      <c r="D16" s="33">
        <f t="shared" si="1"/>
        <v>1.0048465593947544</v>
      </c>
    </row>
    <row r="17" spans="1:4" ht="15.75" thickTop="1">
      <c r="A17" s="8" t="s">
        <v>2</v>
      </c>
      <c r="B17" s="9">
        <v>0</v>
      </c>
      <c r="C17" s="6">
        <f t="shared" si="0"/>
        <v>0</v>
      </c>
      <c r="D17" s="5">
        <f t="shared" si="1"/>
        <v>0</v>
      </c>
    </row>
    <row r="18" spans="1:4" ht="15">
      <c r="A18" s="8" t="s">
        <v>19</v>
      </c>
      <c r="B18" s="9">
        <v>81401.77</v>
      </c>
      <c r="C18" s="6">
        <f t="shared" si="0"/>
        <v>0.0020908315422664045</v>
      </c>
      <c r="D18" s="5">
        <f t="shared" si="1"/>
        <v>0.0021009648815204247</v>
      </c>
    </row>
    <row r="19" spans="1:4" ht="15.75" thickBot="1">
      <c r="A19" s="8" t="s">
        <v>1</v>
      </c>
      <c r="B19" s="9">
        <v>106377.90999999999</v>
      </c>
      <c r="C19" s="6">
        <f t="shared" si="0"/>
        <v>0.002732352006945018</v>
      </c>
      <c r="D19" s="5">
        <f t="shared" si="1"/>
        <v>0.0027455945132340534</v>
      </c>
    </row>
    <row r="20" spans="1:4" ht="15.75" thickBot="1">
      <c r="A20" s="4" t="s">
        <v>0</v>
      </c>
      <c r="B20" s="3">
        <f>+B16-SUM(B17:B19)</f>
        <v>38744945.58</v>
      </c>
      <c r="C20" s="2">
        <f>+B20/$B$16</f>
        <v>0.9951768164507886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Finesko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martin.krbec</dc:creator>
  <cp:keywords/>
  <dc:description/>
  <cp:lastModifiedBy>Petra-seo</cp:lastModifiedBy>
  <dcterms:created xsi:type="dcterms:W3CDTF">2009-05-19T11:53:15Z</dcterms:created>
  <dcterms:modified xsi:type="dcterms:W3CDTF">2011-10-12T12:19:25Z</dcterms:modified>
  <cp:category/>
  <cp:version/>
  <cp:contentType/>
  <cp:contentStatus/>
</cp:coreProperties>
</file>