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drea\"/>
    </mc:Choice>
  </mc:AlternateContent>
  <xr:revisionPtr revIDLastSave="0" documentId="8_{13DAAC5A-1D27-491E-AA4C-2B96FD3A9AFA}" xr6:coauthVersionLast="40" xr6:coauthVersionMax="40" xr10:uidLastSave="{00000000-0000-0000-0000-000000000000}"/>
  <bookViews>
    <workbookView xWindow="0" yWindow="0" windowWidth="28800" windowHeight="12300" firstSheet="2" activeTab="11" xr2:uid="{00000000-000D-0000-FFFF-FFFF00000000}"/>
  </bookViews>
  <sheets>
    <sheet name="leden 2018" sheetId="13" r:id="rId1"/>
    <sheet name="únor 2018" sheetId="14" r:id="rId2"/>
    <sheet name="březen 2018" sheetId="15" r:id="rId3"/>
    <sheet name="duben 2018" sheetId="16" r:id="rId4"/>
    <sheet name="květen 2018" sheetId="17" r:id="rId5"/>
    <sheet name="červen 2018" sheetId="18" r:id="rId6"/>
    <sheet name="červenec 2018" sheetId="19" r:id="rId7"/>
    <sheet name="srpen 2018" sheetId="20" r:id="rId8"/>
    <sheet name="září 2018" sheetId="21" r:id="rId9"/>
    <sheet name="říjen 2018" sheetId="22" r:id="rId10"/>
    <sheet name="listopad 2018" sheetId="23" r:id="rId11"/>
    <sheet name="prosinec 2018" sheetId="24" r:id="rId12"/>
  </sheets>
  <calcPr calcId="181029"/>
</workbook>
</file>

<file path=xl/calcChain.xml><?xml version="1.0" encoding="utf-8"?>
<calcChain xmlns="http://schemas.openxmlformats.org/spreadsheetml/2006/main">
  <c r="B16" i="24" l="1"/>
  <c r="B20" i="24" s="1"/>
  <c r="C5" i="24" l="1"/>
  <c r="C9" i="24"/>
  <c r="C13" i="24"/>
  <c r="C17" i="24"/>
  <c r="C6" i="24"/>
  <c r="C14" i="24"/>
  <c r="C19" i="24"/>
  <c r="C8" i="24"/>
  <c r="C12" i="24"/>
  <c r="C10" i="24"/>
  <c r="C7" i="24"/>
  <c r="C11" i="24"/>
  <c r="C15" i="24"/>
  <c r="C20" i="24"/>
  <c r="D18" i="24"/>
  <c r="D16" i="24"/>
  <c r="D14" i="24"/>
  <c r="D12" i="24"/>
  <c r="D10" i="24"/>
  <c r="D8" i="24"/>
  <c r="D6" i="24"/>
  <c r="D19" i="24"/>
  <c r="D17" i="24"/>
  <c r="D20" i="24"/>
  <c r="D15" i="24"/>
  <c r="D13" i="24"/>
  <c r="D11" i="24"/>
  <c r="D9" i="24"/>
  <c r="D7" i="24"/>
  <c r="D5" i="24"/>
  <c r="C16" i="24"/>
  <c r="C18" i="24"/>
  <c r="B16" i="23"/>
  <c r="C19" i="23" s="1"/>
  <c r="C6" i="23" l="1"/>
  <c r="C8" i="23"/>
  <c r="C10" i="23"/>
  <c r="C12" i="23"/>
  <c r="C14" i="23"/>
  <c r="C16" i="23"/>
  <c r="C18" i="23"/>
  <c r="C5" i="23"/>
  <c r="C9" i="23"/>
  <c r="C15" i="23"/>
  <c r="B20" i="23"/>
  <c r="C7" i="23"/>
  <c r="C11" i="23"/>
  <c r="C13" i="23"/>
  <c r="C17" i="23"/>
  <c r="B16" i="22"/>
  <c r="C19" i="22" s="1"/>
  <c r="D20" i="23" l="1"/>
  <c r="D15" i="23"/>
  <c r="D13" i="23"/>
  <c r="D11" i="23"/>
  <c r="D9" i="23"/>
  <c r="D7" i="23"/>
  <c r="D5" i="23"/>
  <c r="D14" i="23"/>
  <c r="D10" i="23"/>
  <c r="D6" i="23"/>
  <c r="C20" i="23"/>
  <c r="D18" i="23"/>
  <c r="D12" i="23"/>
  <c r="D8" i="23"/>
  <c r="D19" i="23"/>
  <c r="D17" i="23"/>
  <c r="D16" i="23"/>
  <c r="C8" i="22"/>
  <c r="C10" i="22"/>
  <c r="C14" i="22"/>
  <c r="C16" i="22"/>
  <c r="C18" i="22"/>
  <c r="B20" i="22"/>
  <c r="D16" i="22" s="1"/>
  <c r="C6" i="22"/>
  <c r="C12" i="22"/>
  <c r="C5" i="22"/>
  <c r="C7" i="22"/>
  <c r="C9" i="22"/>
  <c r="C11" i="22"/>
  <c r="C13" i="22"/>
  <c r="C15" i="22"/>
  <c r="C17" i="22"/>
  <c r="B16" i="21"/>
  <c r="C19" i="21" s="1"/>
  <c r="D20" i="22" l="1"/>
  <c r="D15" i="22"/>
  <c r="D13" i="22"/>
  <c r="D11" i="22"/>
  <c r="D9" i="22"/>
  <c r="D7" i="22"/>
  <c r="D5" i="22"/>
  <c r="C20" i="22"/>
  <c r="D18" i="22"/>
  <c r="D14" i="22"/>
  <c r="D12" i="22"/>
  <c r="D10" i="22"/>
  <c r="D8" i="22"/>
  <c r="D6" i="22"/>
  <c r="D19" i="22"/>
  <c r="D17" i="22"/>
  <c r="C8" i="21"/>
  <c r="C10" i="21"/>
  <c r="C14" i="21"/>
  <c r="C16" i="21"/>
  <c r="C18" i="21"/>
  <c r="B20" i="21"/>
  <c r="D16" i="21" s="1"/>
  <c r="C6" i="21"/>
  <c r="C12" i="21"/>
  <c r="C5" i="21"/>
  <c r="C7" i="21"/>
  <c r="C9" i="21"/>
  <c r="C11" i="21"/>
  <c r="C13" i="21"/>
  <c r="C15" i="21"/>
  <c r="C17" i="21"/>
  <c r="B16" i="20"/>
  <c r="C19" i="20" s="1"/>
  <c r="D20" i="21" l="1"/>
  <c r="D15" i="21"/>
  <c r="D13" i="21"/>
  <c r="D11" i="21"/>
  <c r="D9" i="21"/>
  <c r="D7" i="21"/>
  <c r="D5" i="21"/>
  <c r="C20" i="21"/>
  <c r="D18" i="21"/>
  <c r="D19" i="21"/>
  <c r="D14" i="21"/>
  <c r="D12" i="21"/>
  <c r="D10" i="21"/>
  <c r="D8" i="21"/>
  <c r="D6" i="21"/>
  <c r="D17" i="21"/>
  <c r="C16" i="20"/>
  <c r="C18" i="20"/>
  <c r="B20" i="20"/>
  <c r="D16" i="20" s="1"/>
  <c r="C6" i="20"/>
  <c r="C12" i="20"/>
  <c r="C5" i="20"/>
  <c r="C7" i="20"/>
  <c r="C9" i="20"/>
  <c r="C11" i="20"/>
  <c r="C13" i="20"/>
  <c r="C15" i="20"/>
  <c r="C8" i="20"/>
  <c r="C10" i="20"/>
  <c r="C14" i="20"/>
  <c r="C17" i="20"/>
  <c r="B16" i="19"/>
  <c r="C19" i="19" s="1"/>
  <c r="D20" i="20" l="1"/>
  <c r="D15" i="20"/>
  <c r="D13" i="20"/>
  <c r="D11" i="20"/>
  <c r="D9" i="20"/>
  <c r="D7" i="20"/>
  <c r="D5" i="20"/>
  <c r="D17" i="20"/>
  <c r="C20" i="20"/>
  <c r="D18" i="20"/>
  <c r="D14" i="20"/>
  <c r="D12" i="20"/>
  <c r="D10" i="20"/>
  <c r="D8" i="20"/>
  <c r="D6" i="20"/>
  <c r="D19" i="20"/>
  <c r="C16" i="19"/>
  <c r="C18" i="19"/>
  <c r="B20" i="19"/>
  <c r="C6" i="19"/>
  <c r="C8" i="19"/>
  <c r="C10" i="19"/>
  <c r="C12" i="19"/>
  <c r="C14" i="19"/>
  <c r="C5" i="19"/>
  <c r="C7" i="19"/>
  <c r="C9" i="19"/>
  <c r="C11" i="19"/>
  <c r="C13" i="19"/>
  <c r="C15" i="19"/>
  <c r="D16" i="19"/>
  <c r="C17" i="19"/>
  <c r="B16" i="18"/>
  <c r="C19" i="18" s="1"/>
  <c r="D20" i="19" l="1"/>
  <c r="D15" i="19"/>
  <c r="D13" i="19"/>
  <c r="D11" i="19"/>
  <c r="D9" i="19"/>
  <c r="D7" i="19"/>
  <c r="D5" i="19"/>
  <c r="C20" i="19"/>
  <c r="D18" i="19"/>
  <c r="D14" i="19"/>
  <c r="D12" i="19"/>
  <c r="D10" i="19"/>
  <c r="D8" i="19"/>
  <c r="D6" i="19"/>
  <c r="D19" i="19"/>
  <c r="D17" i="19"/>
  <c r="C6" i="18"/>
  <c r="C10" i="18"/>
  <c r="C14" i="18"/>
  <c r="C16" i="18"/>
  <c r="C18" i="18"/>
  <c r="B20" i="18"/>
  <c r="D16" i="18" s="1"/>
  <c r="C8" i="18"/>
  <c r="C12" i="18"/>
  <c r="C5" i="18"/>
  <c r="C7" i="18"/>
  <c r="C9" i="18"/>
  <c r="C11" i="18"/>
  <c r="C13" i="18"/>
  <c r="C15" i="18"/>
  <c r="C17" i="18"/>
  <c r="B16" i="17"/>
  <c r="C19" i="17" s="1"/>
  <c r="D20" i="18" l="1"/>
  <c r="D15" i="18"/>
  <c r="D13" i="18"/>
  <c r="D11" i="18"/>
  <c r="D9" i="18"/>
  <c r="D7" i="18"/>
  <c r="D5" i="18"/>
  <c r="C20" i="18"/>
  <c r="D18" i="18"/>
  <c r="D17" i="18"/>
  <c r="D14" i="18"/>
  <c r="D12" i="18"/>
  <c r="D10" i="18"/>
  <c r="D8" i="18"/>
  <c r="D6" i="18"/>
  <c r="D19" i="18"/>
  <c r="C12" i="17"/>
  <c r="C14" i="17"/>
  <c r="C18" i="17"/>
  <c r="C11" i="17"/>
  <c r="C13" i="17"/>
  <c r="C15" i="17"/>
  <c r="C5" i="17"/>
  <c r="C7" i="17"/>
  <c r="C9" i="17"/>
  <c r="C16" i="17"/>
  <c r="B20" i="17"/>
  <c r="C6" i="17"/>
  <c r="C8" i="17"/>
  <c r="C10" i="17"/>
  <c r="C17" i="17"/>
  <c r="B11" i="16"/>
  <c r="D20" i="17" l="1"/>
  <c r="D15" i="17"/>
  <c r="D13" i="17"/>
  <c r="D12" i="17"/>
  <c r="D19" i="17"/>
  <c r="C20" i="17"/>
  <c r="D18" i="17"/>
  <c r="D9" i="17"/>
  <c r="D7" i="17"/>
  <c r="D5" i="17"/>
  <c r="D14" i="17"/>
  <c r="D17" i="17"/>
  <c r="D10" i="17"/>
  <c r="D8" i="17"/>
  <c r="D6" i="17"/>
  <c r="D16" i="17"/>
  <c r="D11" i="17"/>
  <c r="B16" i="16"/>
  <c r="C19" i="16" s="1"/>
  <c r="C16" i="16" l="1"/>
  <c r="C18" i="16"/>
  <c r="B20" i="16"/>
  <c r="D16" i="16" s="1"/>
  <c r="C6" i="16"/>
  <c r="C12" i="16"/>
  <c r="C7" i="16"/>
  <c r="C13" i="16"/>
  <c r="C8" i="16"/>
  <c r="C10" i="16"/>
  <c r="C14" i="16"/>
  <c r="C5" i="16"/>
  <c r="C9" i="16"/>
  <c r="C11" i="16"/>
  <c r="C15" i="16"/>
  <c r="C17" i="16"/>
  <c r="B16" i="15"/>
  <c r="C19" i="15" s="1"/>
  <c r="D20" i="16" l="1"/>
  <c r="D15" i="16"/>
  <c r="D13" i="16"/>
  <c r="D11" i="16"/>
  <c r="D9" i="16"/>
  <c r="D7" i="16"/>
  <c r="D5" i="16"/>
  <c r="C20" i="16"/>
  <c r="D18" i="16"/>
  <c r="D14" i="16"/>
  <c r="D12" i="16"/>
  <c r="D10" i="16"/>
  <c r="D8" i="16"/>
  <c r="D6" i="16"/>
  <c r="D19" i="16"/>
  <c r="D17" i="16"/>
  <c r="C16" i="15"/>
  <c r="C18" i="15"/>
  <c r="B20" i="15"/>
  <c r="D16" i="15" s="1"/>
  <c r="C6" i="15"/>
  <c r="C8" i="15"/>
  <c r="C10" i="15"/>
  <c r="C12" i="15"/>
  <c r="C14" i="15"/>
  <c r="C5" i="15"/>
  <c r="C7" i="15"/>
  <c r="C9" i="15"/>
  <c r="C11" i="15"/>
  <c r="C13" i="15"/>
  <c r="C15" i="15"/>
  <c r="C17" i="15"/>
  <c r="D20" i="15" l="1"/>
  <c r="D15" i="15"/>
  <c r="D13" i="15"/>
  <c r="D11" i="15"/>
  <c r="D9" i="15"/>
  <c r="D7" i="15"/>
  <c r="D5" i="15"/>
  <c r="C20" i="15"/>
  <c r="D18" i="15"/>
  <c r="D17" i="15"/>
  <c r="D14" i="15"/>
  <c r="D12" i="15"/>
  <c r="D10" i="15"/>
  <c r="D8" i="15"/>
  <c r="D6" i="15"/>
  <c r="D19" i="15"/>
  <c r="B16" i="14"/>
  <c r="C19" i="14" s="1"/>
  <c r="C16" i="14" l="1"/>
  <c r="C18" i="14"/>
  <c r="B20" i="14"/>
  <c r="C8" i="14"/>
  <c r="C10" i="14"/>
  <c r="C14" i="14"/>
  <c r="C5" i="14"/>
  <c r="C7" i="14"/>
  <c r="C9" i="14"/>
  <c r="C11" i="14"/>
  <c r="C13" i="14"/>
  <c r="C15" i="14"/>
  <c r="C6" i="14"/>
  <c r="C12" i="14"/>
  <c r="C17" i="14"/>
  <c r="D16" i="14" l="1"/>
  <c r="D14" i="14"/>
  <c r="D15" i="14"/>
  <c r="D13" i="14"/>
  <c r="D20" i="14"/>
  <c r="D11" i="14"/>
  <c r="D9" i="14"/>
  <c r="D7" i="14"/>
  <c r="D5" i="14"/>
  <c r="C20" i="14"/>
  <c r="D18" i="14"/>
  <c r="D17" i="14"/>
  <c r="D12" i="14"/>
  <c r="D10" i="14"/>
  <c r="D8" i="14"/>
  <c r="D6" i="14"/>
  <c r="D19" i="14"/>
  <c r="B16" i="13"/>
  <c r="C19" i="13" l="1"/>
  <c r="B20" i="13"/>
  <c r="C6" i="13"/>
  <c r="C8" i="13"/>
  <c r="C10" i="13"/>
  <c r="C12" i="13"/>
  <c r="C14" i="13"/>
  <c r="C18" i="13"/>
  <c r="C5" i="13"/>
  <c r="C7" i="13"/>
  <c r="C9" i="13"/>
  <c r="C11" i="13"/>
  <c r="C13" i="13"/>
  <c r="C15" i="13"/>
  <c r="C16" i="13"/>
  <c r="C17" i="13"/>
  <c r="D20" i="13" l="1"/>
  <c r="C20" i="13"/>
  <c r="D16" i="13"/>
  <c r="D15" i="13"/>
  <c r="D13" i="13"/>
  <c r="D11" i="13"/>
  <c r="D9" i="13"/>
  <c r="D7" i="13"/>
  <c r="D5" i="13"/>
  <c r="D12" i="13"/>
  <c r="D8" i="13"/>
  <c r="D19" i="13"/>
  <c r="D18" i="13"/>
  <c r="D14" i="13"/>
  <c r="D10" i="13"/>
  <c r="D6" i="13"/>
  <c r="D17" i="13"/>
</calcChain>
</file>

<file path=xl/sharedStrings.xml><?xml version="1.0" encoding="utf-8"?>
<sst xmlns="http://schemas.openxmlformats.org/spreadsheetml/2006/main" count="276" uniqueCount="33">
  <si>
    <t>Vlastní kapitál</t>
  </si>
  <si>
    <t>Závazky</t>
  </si>
  <si>
    <t>Přijaté půjčky</t>
  </si>
  <si>
    <t>Ostatní aktiva</t>
  </si>
  <si>
    <t>Pohledávky</t>
  </si>
  <si>
    <t>Poskytnuté půjčky</t>
  </si>
  <si>
    <t>Termínové vklady</t>
  </si>
  <si>
    <t>Běžné účty + pokladní hotovost celkem</t>
  </si>
  <si>
    <t>Majetkové účasti v NS</t>
  </si>
  <si>
    <t>Nemovitosti</t>
  </si>
  <si>
    <t>Ostatní c.p.</t>
  </si>
  <si>
    <t xml:space="preserve">Podílové listy </t>
  </si>
  <si>
    <t>Dluhopisy (vč. AÚV)</t>
  </si>
  <si>
    <t>Akcie</t>
  </si>
  <si>
    <t>vl. kapitálu</t>
  </si>
  <si>
    <t>Ocenění v CZK</t>
  </si>
  <si>
    <t xml:space="preserve">Druh instrumentu </t>
  </si>
  <si>
    <t>Podíl na</t>
  </si>
  <si>
    <t xml:space="preserve">aktivech </t>
  </si>
  <si>
    <t>Výnosy příštích období</t>
  </si>
  <si>
    <t>Aktiva Celkem</t>
  </si>
  <si>
    <t>Přehled rozdělení majetku k 31.1.2018</t>
  </si>
  <si>
    <t>Přehled rozdělení majetku k 28.2.2018</t>
  </si>
  <si>
    <t>Přehled rozdělení majetku k 31.3.2018</t>
  </si>
  <si>
    <t>Přehled rozdělení majetku k 30.4.2018</t>
  </si>
  <si>
    <t>Přehled rozdělení majetku k 31.5.2018</t>
  </si>
  <si>
    <t>Přehled rozdělení majetku k 30.6.2018</t>
  </si>
  <si>
    <t>Přehled rozdělení majetku k 31.7.2018</t>
  </si>
  <si>
    <t>Přehled rozdělení majetku k 31.8.2018</t>
  </si>
  <si>
    <t>Přehled rozdělení majetku k 30.9.2018</t>
  </si>
  <si>
    <t>Přehled rozdělení majetku k 31.10.2018</t>
  </si>
  <si>
    <t>Přehled rozdělení majetku k 30.11.2018</t>
  </si>
  <si>
    <t>Přehled rozdělení majetku k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</si>
</sst>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10" fontId="1" fillId="0" borderId="1" xfId="2" applyNumberFormat="1" applyFont="1" applyBorder="1"/>
    <xf numFmtId="10" fontId="1" fillId="0" borderId="2" xfId="2" applyNumberFormat="1" applyFont="1" applyBorder="1"/>
    <xf numFmtId="4" fontId="1" fillId="0" borderId="3" xfId="0" applyNumberFormat="1" applyFont="1" applyBorder="1"/>
    <xf numFmtId="0" fontId="1" fillId="0" borderId="4" xfId="0" applyFont="1" applyBorder="1"/>
    <xf numFmtId="10" fontId="5" fillId="0" borderId="5" xfId="2" applyNumberFormat="1" applyFont="1" applyBorder="1"/>
    <xf numFmtId="10" fontId="5" fillId="0" borderId="0" xfId="2" applyNumberFormat="1" applyFont="1" applyBorder="1"/>
    <xf numFmtId="0" fontId="0" fillId="0" borderId="7" xfId="0" applyBorder="1"/>
    <xf numFmtId="4" fontId="0" fillId="0" borderId="6" xfId="0" applyNumberFormat="1" applyBorder="1"/>
    <xf numFmtId="10" fontId="5" fillId="0" borderId="8" xfId="2" applyNumberFormat="1" applyFont="1" applyBorder="1"/>
    <xf numFmtId="10" fontId="5" fillId="0" borderId="9" xfId="2" applyNumberFormat="1" applyFont="1" applyBorder="1"/>
    <xf numFmtId="4" fontId="0" fillId="0" borderId="10" xfId="0" applyNumberFormat="1" applyBorder="1"/>
    <xf numFmtId="0" fontId="0" fillId="0" borderId="11" xfId="0" applyBorder="1"/>
    <xf numFmtId="10" fontId="5" fillId="0" borderId="12" xfId="2" applyNumberFormat="1" applyFont="1" applyBorder="1"/>
    <xf numFmtId="10" fontId="5" fillId="0" borderId="13" xfId="2" applyNumberFormat="1" applyFont="1" applyBorder="1"/>
    <xf numFmtId="4" fontId="0" fillId="0" borderId="14" xfId="0" applyNumberFormat="1" applyBorder="1"/>
    <xf numFmtId="0" fontId="0" fillId="0" borderId="7" xfId="0" applyFill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6" fillId="0" borderId="11" xfId="0" applyFont="1" applyBorder="1"/>
    <xf numFmtId="4" fontId="6" fillId="0" borderId="10" xfId="0" applyNumberFormat="1" applyFont="1" applyBorder="1"/>
    <xf numFmtId="10" fontId="6" fillId="0" borderId="9" xfId="2" applyNumberFormat="1" applyFont="1" applyBorder="1"/>
    <xf numFmtId="10" fontId="6" fillId="0" borderId="8" xfId="2" applyNumberFormat="1" applyFont="1" applyBorder="1"/>
    <xf numFmtId="4" fontId="0" fillId="0" borderId="0" xfId="0" applyNumberFormat="1"/>
    <xf numFmtId="4" fontId="0" fillId="0" borderId="6" xfId="0" applyNumberFormat="1" applyBorder="1" applyAlignment="1">
      <alignment horizontal="right"/>
    </xf>
    <xf numFmtId="0" fontId="0" fillId="0" borderId="23" xfId="0" applyBorder="1"/>
    <xf numFmtId="4" fontId="0" fillId="0" borderId="21" xfId="0" applyNumberFormat="1" applyBorder="1" applyAlignment="1">
      <alignment horizontal="right"/>
    </xf>
    <xf numFmtId="4" fontId="0" fillId="0" borderId="17" xfId="0" applyNumberFormat="1" applyBorder="1"/>
  </cellXfs>
  <cellStyles count="3">
    <cellStyle name="Normální" xfId="0" builtinId="0"/>
    <cellStyle name="normální 2" xfId="1" xr:uid="{00000000-0005-0000-0000-000001000000}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workbookViewId="0">
      <selection activeCell="F21" sqref="F21"/>
    </sheetView>
  </sheetViews>
  <sheetFormatPr defaultRowHeight="15" x14ac:dyDescent="0.25"/>
  <cols>
    <col min="1" max="1" width="36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6" t="s">
        <v>21</v>
      </c>
    </row>
    <row r="2" spans="1:8" ht="15.75" thickBot="1" x14ac:dyDescent="0.3">
      <c r="A2" s="25"/>
    </row>
    <row r="3" spans="1:8" x14ac:dyDescent="0.25">
      <c r="A3" s="24"/>
      <c r="B3" s="23"/>
      <c r="C3" s="22" t="s">
        <v>17</v>
      </c>
      <c r="D3" s="21" t="s">
        <v>17</v>
      </c>
    </row>
    <row r="4" spans="1:8" ht="15.75" thickBot="1" x14ac:dyDescent="0.3">
      <c r="A4" s="20" t="s">
        <v>16</v>
      </c>
      <c r="B4" s="19" t="s">
        <v>15</v>
      </c>
      <c r="C4" s="18" t="s">
        <v>18</v>
      </c>
      <c r="D4" s="17" t="s">
        <v>14</v>
      </c>
    </row>
    <row r="5" spans="1:8" x14ac:dyDescent="0.25">
      <c r="A5" s="7" t="s">
        <v>13</v>
      </c>
      <c r="B5" s="34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405330331.67000002</v>
      </c>
      <c r="C6" s="6">
        <f t="shared" ref="C6:C18" si="0">+B6/$B$16</f>
        <v>0.26319295238246998</v>
      </c>
      <c r="D6" s="5">
        <f t="shared" ref="D6:D19" si="1">+B6/$B$20</f>
        <v>0.31187800132892579</v>
      </c>
    </row>
    <row r="7" spans="1:8" x14ac:dyDescent="0.25">
      <c r="A7" s="7" t="s">
        <v>11</v>
      </c>
      <c r="B7" s="32">
        <v>0</v>
      </c>
      <c r="C7" s="6">
        <f t="shared" si="0"/>
        <v>0</v>
      </c>
      <c r="D7" s="5">
        <f t="shared" si="1"/>
        <v>0</v>
      </c>
    </row>
    <row r="8" spans="1:8" x14ac:dyDescent="0.25">
      <c r="A8" s="16" t="s">
        <v>10</v>
      </c>
      <c r="B8" s="32">
        <v>0</v>
      </c>
      <c r="C8" s="6">
        <f t="shared" si="0"/>
        <v>0</v>
      </c>
      <c r="D8" s="5">
        <f t="shared" si="1"/>
        <v>0</v>
      </c>
    </row>
    <row r="9" spans="1:8" x14ac:dyDescent="0.25">
      <c r="A9" s="16" t="s">
        <v>9</v>
      </c>
      <c r="B9" s="8">
        <v>737450000</v>
      </c>
      <c r="C9" s="6">
        <f t="shared" si="0"/>
        <v>0.47884805939584191</v>
      </c>
      <c r="D9" s="5">
        <f t="shared" si="1"/>
        <v>0.56742467589932666</v>
      </c>
    </row>
    <row r="10" spans="1:8" x14ac:dyDescent="0.25">
      <c r="A10" s="16" t="s">
        <v>8</v>
      </c>
      <c r="B10" s="32">
        <v>212803981</v>
      </c>
      <c r="C10" s="6">
        <f t="shared" si="0"/>
        <v>0.13817990824267357</v>
      </c>
      <c r="D10" s="5">
        <f t="shared" si="1"/>
        <v>0.16374022638688923</v>
      </c>
    </row>
    <row r="11" spans="1:8" x14ac:dyDescent="0.25">
      <c r="A11" s="7" t="s">
        <v>7</v>
      </c>
      <c r="B11" s="8">
        <v>89355736.479999989</v>
      </c>
      <c r="C11" s="6">
        <f t="shared" si="0"/>
        <v>5.8021318068118832E-2</v>
      </c>
      <c r="D11" s="5">
        <f t="shared" si="1"/>
        <v>6.8754016966451462E-2</v>
      </c>
    </row>
    <row r="12" spans="1:8" ht="15.75" thickBot="1" x14ac:dyDescent="0.3">
      <c r="A12" s="7" t="s">
        <v>6</v>
      </c>
      <c r="B12" s="8">
        <v>0</v>
      </c>
      <c r="C12" s="6">
        <f t="shared" si="0"/>
        <v>0</v>
      </c>
      <c r="D12" s="5">
        <f t="shared" si="1"/>
        <v>0</v>
      </c>
      <c r="G12" s="31"/>
      <c r="H12" s="31"/>
    </row>
    <row r="13" spans="1:8" ht="15.75" thickTop="1" x14ac:dyDescent="0.25">
      <c r="A13" s="33" t="s">
        <v>5</v>
      </c>
      <c r="B13" s="15">
        <v>83676138</v>
      </c>
      <c r="C13" s="14">
        <f t="shared" si="0"/>
        <v>5.4333387075786381E-2</v>
      </c>
      <c r="D13" s="13">
        <f t="shared" si="1"/>
        <v>6.4383897871255452E-2</v>
      </c>
    </row>
    <row r="14" spans="1:8" x14ac:dyDescent="0.25">
      <c r="A14" s="7" t="s">
        <v>4</v>
      </c>
      <c r="B14" s="8">
        <v>4776896.25</v>
      </c>
      <c r="C14" s="6">
        <f t="shared" si="0"/>
        <v>3.1017797806600781E-3</v>
      </c>
      <c r="D14" s="5">
        <f t="shared" si="1"/>
        <v>3.6755424862173151E-3</v>
      </c>
    </row>
    <row r="15" spans="1:8" ht="15.75" thickBot="1" x14ac:dyDescent="0.3">
      <c r="A15" s="12" t="s">
        <v>3</v>
      </c>
      <c r="B15" s="11">
        <v>6657012.9299999997</v>
      </c>
      <c r="C15" s="10">
        <f t="shared" si="0"/>
        <v>4.3225950544491529E-3</v>
      </c>
      <c r="D15" s="9">
        <f t="shared" si="1"/>
        <v>5.122182391027021E-3</v>
      </c>
    </row>
    <row r="16" spans="1:8" ht="16.5" thickTop="1" thickBot="1" x14ac:dyDescent="0.3">
      <c r="A16" s="27" t="s">
        <v>20</v>
      </c>
      <c r="B16" s="28">
        <f>SUM(B5:B15)</f>
        <v>1540050096.3300002</v>
      </c>
      <c r="C16" s="29">
        <f t="shared" si="0"/>
        <v>1</v>
      </c>
      <c r="D16" s="30">
        <f>+B16/$B$20</f>
        <v>1.184978543330093</v>
      </c>
    </row>
    <row r="17" spans="1:4" ht="15.75" thickTop="1" x14ac:dyDescent="0.25">
      <c r="A17" s="7" t="s">
        <v>2</v>
      </c>
      <c r="B17" s="15">
        <v>162044702.02000001</v>
      </c>
      <c r="C17" s="6">
        <f t="shared" si="0"/>
        <v>0.10522040965171127</v>
      </c>
      <c r="D17" s="5">
        <f t="shared" si="1"/>
        <v>0.12468392775768047</v>
      </c>
    </row>
    <row r="18" spans="1:4" x14ac:dyDescent="0.25">
      <c r="A18" s="7" t="s">
        <v>19</v>
      </c>
      <c r="B18" s="8">
        <v>3569279.56</v>
      </c>
      <c r="C18" s="6">
        <f t="shared" si="0"/>
        <v>2.3176386070204685E-3</v>
      </c>
      <c r="D18" s="5">
        <f t="shared" si="1"/>
        <v>2.746352020512701E-3</v>
      </c>
    </row>
    <row r="19" spans="1:4" ht="15.75" thickBot="1" x14ac:dyDescent="0.3">
      <c r="A19" s="7" t="s">
        <v>1</v>
      </c>
      <c r="B19" s="35">
        <v>74792247.780000001</v>
      </c>
      <c r="C19" s="6">
        <f>+B19/$B$16</f>
        <v>4.8564814844811129E-2</v>
      </c>
      <c r="D19" s="5">
        <f t="shared" si="1"/>
        <v>5.7548263551899972E-2</v>
      </c>
    </row>
    <row r="20" spans="1:4" ht="15.75" thickBot="1" x14ac:dyDescent="0.3">
      <c r="A20" s="4" t="s">
        <v>0</v>
      </c>
      <c r="B20" s="3">
        <f>+B16-SUM(B17:B19)</f>
        <v>1299643866.9700003</v>
      </c>
      <c r="C20" s="2">
        <f>+B20/$B$16</f>
        <v>0.84389713689645718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3F3EF-57B8-474F-80C6-4389C2FF1207}">
  <dimension ref="A1:H20"/>
  <sheetViews>
    <sheetView topLeftCell="A4" workbookViewId="0">
      <selection activeCell="H14" sqref="H14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6" t="s">
        <v>30</v>
      </c>
    </row>
    <row r="2" spans="1:8" ht="15.75" thickBot="1" x14ac:dyDescent="0.3">
      <c r="A2" s="25"/>
    </row>
    <row r="3" spans="1:8" x14ac:dyDescent="0.25">
      <c r="A3" s="24"/>
      <c r="B3" s="23"/>
      <c r="C3" s="22" t="s">
        <v>17</v>
      </c>
      <c r="D3" s="21" t="s">
        <v>17</v>
      </c>
    </row>
    <row r="4" spans="1:8" ht="15.75" thickBot="1" x14ac:dyDescent="0.3">
      <c r="A4" s="20" t="s">
        <v>16</v>
      </c>
      <c r="B4" s="19" t="s">
        <v>15</v>
      </c>
      <c r="C4" s="18" t="s">
        <v>18</v>
      </c>
      <c r="D4" s="17" t="s">
        <v>14</v>
      </c>
    </row>
    <row r="5" spans="1:8" x14ac:dyDescent="0.25">
      <c r="A5" s="7" t="s">
        <v>13</v>
      </c>
      <c r="B5" s="34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239452916.66999999</v>
      </c>
      <c r="C6" s="6">
        <f t="shared" ref="C6:C18" si="0">+B6/$B$16</f>
        <v>0.11816613993187605</v>
      </c>
      <c r="D6" s="5">
        <f t="shared" ref="D6:D19" si="1">+B6/$B$20</f>
        <v>0.13821452638432588</v>
      </c>
    </row>
    <row r="7" spans="1:8" x14ac:dyDescent="0.25">
      <c r="A7" s="7" t="s">
        <v>11</v>
      </c>
      <c r="B7" s="32">
        <v>0</v>
      </c>
      <c r="C7" s="6">
        <f t="shared" si="0"/>
        <v>0</v>
      </c>
      <c r="D7" s="5">
        <f t="shared" si="1"/>
        <v>0</v>
      </c>
    </row>
    <row r="8" spans="1:8" x14ac:dyDescent="0.25">
      <c r="A8" s="16" t="s">
        <v>10</v>
      </c>
      <c r="B8" s="32">
        <v>0</v>
      </c>
      <c r="C8" s="6">
        <f t="shared" si="0"/>
        <v>0</v>
      </c>
      <c r="D8" s="5">
        <f t="shared" si="1"/>
        <v>0</v>
      </c>
    </row>
    <row r="9" spans="1:8" x14ac:dyDescent="0.25">
      <c r="A9" s="16" t="s">
        <v>9</v>
      </c>
      <c r="B9" s="8">
        <v>1138128118</v>
      </c>
      <c r="C9" s="6">
        <f t="shared" si="0"/>
        <v>0.56164781086101578</v>
      </c>
      <c r="D9" s="5">
        <f t="shared" si="1"/>
        <v>0.65693849539048998</v>
      </c>
    </row>
    <row r="10" spans="1:8" x14ac:dyDescent="0.25">
      <c r="A10" s="16" t="s">
        <v>8</v>
      </c>
      <c r="B10" s="32">
        <v>225939554.99000001</v>
      </c>
      <c r="C10" s="6">
        <f t="shared" si="0"/>
        <v>0.11149751459443831</v>
      </c>
      <c r="D10" s="5">
        <f t="shared" si="1"/>
        <v>0.13041448406103562</v>
      </c>
    </row>
    <row r="11" spans="1:8" x14ac:dyDescent="0.25">
      <c r="A11" s="7" t="s">
        <v>7</v>
      </c>
      <c r="B11" s="8">
        <v>210659390.97999999</v>
      </c>
      <c r="C11" s="6">
        <f t="shared" si="0"/>
        <v>0.10395700089471985</v>
      </c>
      <c r="D11" s="5">
        <f t="shared" si="1"/>
        <v>0.12159462644106131</v>
      </c>
    </row>
    <row r="12" spans="1:8" ht="15.75" thickBot="1" x14ac:dyDescent="0.3">
      <c r="A12" s="7" t="s">
        <v>6</v>
      </c>
      <c r="B12" s="8">
        <v>120000000</v>
      </c>
      <c r="C12" s="6">
        <f t="shared" si="0"/>
        <v>5.9218058351601065E-2</v>
      </c>
      <c r="D12" s="5">
        <f t="shared" si="1"/>
        <v>6.9265154071923907E-2</v>
      </c>
      <c r="G12" s="31"/>
      <c r="H12" s="31"/>
    </row>
    <row r="13" spans="1:8" ht="15.75" thickTop="1" x14ac:dyDescent="0.25">
      <c r="A13" s="33" t="s">
        <v>5</v>
      </c>
      <c r="B13" s="15">
        <v>78476138</v>
      </c>
      <c r="C13" s="14">
        <f t="shared" si="0"/>
        <v>3.8726704327435815E-2</v>
      </c>
      <c r="D13" s="13">
        <f>+B13/$B$20</f>
        <v>4.5297181579496353E-2</v>
      </c>
    </row>
    <row r="14" spans="1:8" x14ac:dyDescent="0.25">
      <c r="A14" s="7" t="s">
        <v>4</v>
      </c>
      <c r="B14" s="8">
        <v>4896496.6099999994</v>
      </c>
      <c r="C14" s="6">
        <f t="shared" si="0"/>
        <v>2.416341849744973E-3</v>
      </c>
      <c r="D14" s="5">
        <f>+B14/$B$20</f>
        <v>2.8263049342025256E-3</v>
      </c>
    </row>
    <row r="15" spans="1:8" ht="15.75" thickBot="1" x14ac:dyDescent="0.3">
      <c r="A15" s="12" t="s">
        <v>3</v>
      </c>
      <c r="B15" s="11">
        <v>8856276.5700000003</v>
      </c>
      <c r="C15" s="10">
        <f t="shared" si="0"/>
        <v>4.3704291891681442E-3</v>
      </c>
      <c r="D15" s="9">
        <f>+B15/$B$20</f>
        <v>5.1119280093718323E-3</v>
      </c>
    </row>
    <row r="16" spans="1:8" ht="16.5" thickTop="1" thickBot="1" x14ac:dyDescent="0.3">
      <c r="A16" s="27" t="s">
        <v>20</v>
      </c>
      <c r="B16" s="28">
        <f>SUM(B5:B15)</f>
        <v>2026408891.8199999</v>
      </c>
      <c r="C16" s="29">
        <f t="shared" si="0"/>
        <v>1</v>
      </c>
      <c r="D16" s="30">
        <f>+B16/$B$20</f>
        <v>1.1696627008719074</v>
      </c>
    </row>
    <row r="17" spans="1:4" ht="15.75" thickTop="1" x14ac:dyDescent="0.25">
      <c r="A17" s="7" t="s">
        <v>2</v>
      </c>
      <c r="B17" s="15">
        <v>191387412.67999998</v>
      </c>
      <c r="C17" s="6">
        <f t="shared" si="0"/>
        <v>9.4446591432051599E-2</v>
      </c>
      <c r="D17" s="5">
        <f t="shared" si="1"/>
        <v>0.11047065522255901</v>
      </c>
    </row>
    <row r="18" spans="1:4" x14ac:dyDescent="0.25">
      <c r="A18" s="7" t="s">
        <v>19</v>
      </c>
      <c r="B18" s="8">
        <v>6316822.1100000003</v>
      </c>
      <c r="C18" s="6">
        <f t="shared" si="0"/>
        <v>3.1172495025555314E-3</v>
      </c>
      <c r="D18" s="5">
        <f t="shared" si="1"/>
        <v>3.6461304724507127E-3</v>
      </c>
    </row>
    <row r="19" spans="1:4" ht="15.75" thickBot="1" x14ac:dyDescent="0.3">
      <c r="A19" s="7" t="s">
        <v>1</v>
      </c>
      <c r="B19" s="35">
        <v>96231790.870000005</v>
      </c>
      <c r="C19" s="6">
        <f>+B19/$B$16</f>
        <v>4.748883172515609E-2</v>
      </c>
      <c r="D19" s="5">
        <f t="shared" si="1"/>
        <v>5.5545915176897588E-2</v>
      </c>
    </row>
    <row r="20" spans="1:4" ht="15.75" thickBot="1" x14ac:dyDescent="0.3">
      <c r="A20" s="4" t="s">
        <v>0</v>
      </c>
      <c r="B20" s="3">
        <f>+B16-SUM(B17:B19)</f>
        <v>1732472866.1599998</v>
      </c>
      <c r="C20" s="2">
        <f>+B20/$B$16</f>
        <v>0.85494732734023671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6E3B-1F97-45CF-9C4A-FC04585AFC1D}">
  <dimension ref="A1:H20"/>
  <sheetViews>
    <sheetView topLeftCell="A4" workbookViewId="0">
      <selection activeCell="G29" sqref="G29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6" t="s">
        <v>31</v>
      </c>
    </row>
    <row r="2" spans="1:8" ht="15.75" thickBot="1" x14ac:dyDescent="0.3">
      <c r="A2" s="25"/>
    </row>
    <row r="3" spans="1:8" x14ac:dyDescent="0.25">
      <c r="A3" s="24"/>
      <c r="B3" s="23"/>
      <c r="C3" s="22" t="s">
        <v>17</v>
      </c>
      <c r="D3" s="21" t="s">
        <v>17</v>
      </c>
    </row>
    <row r="4" spans="1:8" ht="15.75" thickBot="1" x14ac:dyDescent="0.3">
      <c r="A4" s="20" t="s">
        <v>16</v>
      </c>
      <c r="B4" s="19" t="s">
        <v>15</v>
      </c>
      <c r="C4" s="18" t="s">
        <v>18</v>
      </c>
      <c r="D4" s="17" t="s">
        <v>14</v>
      </c>
    </row>
    <row r="5" spans="1:8" x14ac:dyDescent="0.25">
      <c r="A5" s="7" t="s">
        <v>13</v>
      </c>
      <c r="B5" s="34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236913750</v>
      </c>
      <c r="C6" s="6">
        <f t="shared" ref="C6:C18" si="0">+B6/$B$16</f>
        <v>0.11689207709688389</v>
      </c>
      <c r="D6" s="5">
        <f t="shared" ref="D6:D19" si="1">+B6/$B$20</f>
        <v>0.13442030380296699</v>
      </c>
    </row>
    <row r="7" spans="1:8" x14ac:dyDescent="0.25">
      <c r="A7" s="7" t="s">
        <v>11</v>
      </c>
      <c r="B7" s="32">
        <v>0</v>
      </c>
      <c r="C7" s="6">
        <f t="shared" si="0"/>
        <v>0</v>
      </c>
      <c r="D7" s="5">
        <f t="shared" si="1"/>
        <v>0</v>
      </c>
    </row>
    <row r="8" spans="1:8" x14ac:dyDescent="0.25">
      <c r="A8" s="16" t="s">
        <v>10</v>
      </c>
      <c r="B8" s="32">
        <v>0</v>
      </c>
      <c r="C8" s="6">
        <f t="shared" si="0"/>
        <v>0</v>
      </c>
      <c r="D8" s="5">
        <f t="shared" si="1"/>
        <v>0</v>
      </c>
    </row>
    <row r="9" spans="1:8" x14ac:dyDescent="0.25">
      <c r="A9" s="16" t="s">
        <v>9</v>
      </c>
      <c r="B9" s="8">
        <v>1244693941</v>
      </c>
      <c r="C9" s="6">
        <f t="shared" si="0"/>
        <v>0.61412585851769363</v>
      </c>
      <c r="D9" s="5">
        <f t="shared" si="1"/>
        <v>0.70621539564897473</v>
      </c>
    </row>
    <row r="10" spans="1:8" x14ac:dyDescent="0.25">
      <c r="A10" s="16" t="s">
        <v>8</v>
      </c>
      <c r="B10" s="32">
        <v>227358859.66</v>
      </c>
      <c r="C10" s="6">
        <f t="shared" si="0"/>
        <v>0.11217774127519539</v>
      </c>
      <c r="D10" s="5">
        <f t="shared" si="1"/>
        <v>0.12899904284911001</v>
      </c>
    </row>
    <row r="11" spans="1:8" x14ac:dyDescent="0.25">
      <c r="A11" s="7" t="s">
        <v>7</v>
      </c>
      <c r="B11" s="8">
        <v>103492659.83</v>
      </c>
      <c r="C11" s="6">
        <f t="shared" si="0"/>
        <v>5.1062768504613755E-2</v>
      </c>
      <c r="D11" s="5">
        <f t="shared" si="1"/>
        <v>5.8719744108249178E-2</v>
      </c>
    </row>
    <row r="12" spans="1:8" ht="15.75" thickBot="1" x14ac:dyDescent="0.3">
      <c r="A12" s="7" t="s">
        <v>6</v>
      </c>
      <c r="B12" s="8">
        <v>120000000</v>
      </c>
      <c r="C12" s="6">
        <f t="shared" si="0"/>
        <v>5.9207408821252742E-2</v>
      </c>
      <c r="D12" s="5">
        <f t="shared" si="1"/>
        <v>6.8085691338540033E-2</v>
      </c>
      <c r="G12" s="31"/>
      <c r="H12" s="31"/>
    </row>
    <row r="13" spans="1:8" ht="15.75" thickTop="1" x14ac:dyDescent="0.25">
      <c r="A13" s="33" t="s">
        <v>5</v>
      </c>
      <c r="B13" s="15">
        <v>78476138</v>
      </c>
      <c r="C13" s="14">
        <f t="shared" si="0"/>
        <v>3.8719739877325396E-2</v>
      </c>
      <c r="D13" s="13">
        <f>+B13/$B$20</f>
        <v>4.4525850910905607E-2</v>
      </c>
    </row>
    <row r="14" spans="1:8" x14ac:dyDescent="0.25">
      <c r="A14" s="7" t="s">
        <v>4</v>
      </c>
      <c r="B14" s="8">
        <v>6385896.8300000001</v>
      </c>
      <c r="C14" s="6">
        <f t="shared" si="0"/>
        <v>3.1507700358679325E-3</v>
      </c>
      <c r="D14" s="5">
        <f>+B14/$B$20</f>
        <v>3.6232350040595108E-3</v>
      </c>
    </row>
    <row r="15" spans="1:8" ht="15.75" thickBot="1" x14ac:dyDescent="0.3">
      <c r="A15" s="12" t="s">
        <v>3</v>
      </c>
      <c r="B15" s="11">
        <v>9452133.0299999993</v>
      </c>
      <c r="C15" s="10">
        <f t="shared" si="0"/>
        <v>4.6636358711673025E-3</v>
      </c>
      <c r="D15" s="9">
        <f>+B15/$B$20</f>
        <v>5.3629584330949932E-3</v>
      </c>
    </row>
    <row r="16" spans="1:8" ht="16.5" thickTop="1" thickBot="1" x14ac:dyDescent="0.3">
      <c r="A16" s="27" t="s">
        <v>20</v>
      </c>
      <c r="B16" s="28">
        <f>SUM(B5:B15)</f>
        <v>2026773378.3499999</v>
      </c>
      <c r="C16" s="29">
        <f t="shared" si="0"/>
        <v>1</v>
      </c>
      <c r="D16" s="30">
        <f>+B16/$B$20</f>
        <v>1.1499522220959009</v>
      </c>
    </row>
    <row r="17" spans="1:4" ht="15.75" thickTop="1" x14ac:dyDescent="0.25">
      <c r="A17" s="7" t="s">
        <v>2</v>
      </c>
      <c r="B17" s="15">
        <v>148736227.79999998</v>
      </c>
      <c r="C17" s="6">
        <f t="shared" si="0"/>
        <v>7.3385722049046462E-2</v>
      </c>
      <c r="D17" s="5">
        <f t="shared" si="1"/>
        <v>8.4390074140413135E-2</v>
      </c>
    </row>
    <row r="18" spans="1:4" x14ac:dyDescent="0.25">
      <c r="A18" s="7" t="s">
        <v>19</v>
      </c>
      <c r="B18" s="8">
        <v>5853842.1500000004</v>
      </c>
      <c r="C18" s="6">
        <f t="shared" si="0"/>
        <v>2.8882568779177594E-3</v>
      </c>
      <c r="D18" s="5">
        <f t="shared" si="1"/>
        <v>3.3213574147452967E-3</v>
      </c>
    </row>
    <row r="19" spans="1:4" ht="15.75" thickBot="1" x14ac:dyDescent="0.3">
      <c r="A19" s="7" t="s">
        <v>1</v>
      </c>
      <c r="B19" s="35">
        <v>109698450.84999999</v>
      </c>
      <c r="C19" s="6">
        <f>+B19/$B$16</f>
        <v>5.412467522111708E-2</v>
      </c>
      <c r="D19" s="5">
        <f t="shared" si="1"/>
        <v>6.2240790540742538E-2</v>
      </c>
    </row>
    <row r="20" spans="1:4" ht="15.75" thickBot="1" x14ac:dyDescent="0.3">
      <c r="A20" s="4" t="s">
        <v>0</v>
      </c>
      <c r="B20" s="3">
        <f>+B16-SUM(B17:B19)</f>
        <v>1762484857.55</v>
      </c>
      <c r="C20" s="2">
        <f>+B20/$B$16</f>
        <v>0.86960134585191873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D582-7A32-41B3-8BF3-F7B695013A66}">
  <dimension ref="A1:H20"/>
  <sheetViews>
    <sheetView tabSelected="1" workbookViewId="0">
      <selection activeCell="B6" sqref="B6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6" t="s">
        <v>32</v>
      </c>
    </row>
    <row r="2" spans="1:8" ht="15.75" thickBot="1" x14ac:dyDescent="0.3">
      <c r="A2" s="25"/>
    </row>
    <row r="3" spans="1:8" x14ac:dyDescent="0.25">
      <c r="A3" s="24"/>
      <c r="B3" s="23"/>
      <c r="C3" s="22" t="s">
        <v>17</v>
      </c>
      <c r="D3" s="21" t="s">
        <v>17</v>
      </c>
    </row>
    <row r="4" spans="1:8" ht="15.75" thickBot="1" x14ac:dyDescent="0.3">
      <c r="A4" s="20" t="s">
        <v>16</v>
      </c>
      <c r="B4" s="19" t="s">
        <v>15</v>
      </c>
      <c r="C4" s="18" t="s">
        <v>18</v>
      </c>
      <c r="D4" s="17" t="s">
        <v>14</v>
      </c>
    </row>
    <row r="5" spans="1:8" x14ac:dyDescent="0.25">
      <c r="A5" s="7" t="s">
        <v>13</v>
      </c>
      <c r="B5" s="34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236551783.33000001</v>
      </c>
      <c r="C6" s="6">
        <f t="shared" ref="C6:C18" si="0">+B6/$B$16</f>
        <v>0.1163192393917898</v>
      </c>
      <c r="D6" s="5">
        <f t="shared" ref="D6:D19" si="1">+B6/$B$20</f>
        <v>0.1312327110576445</v>
      </c>
    </row>
    <row r="7" spans="1:8" x14ac:dyDescent="0.25">
      <c r="A7" s="7" t="s">
        <v>11</v>
      </c>
      <c r="B7" s="32">
        <v>0</v>
      </c>
      <c r="C7" s="6">
        <f t="shared" si="0"/>
        <v>0</v>
      </c>
      <c r="D7" s="5">
        <f t="shared" si="1"/>
        <v>0</v>
      </c>
    </row>
    <row r="8" spans="1:8" x14ac:dyDescent="0.25">
      <c r="A8" s="16" t="s">
        <v>10</v>
      </c>
      <c r="B8" s="32">
        <v>0</v>
      </c>
      <c r="C8" s="6">
        <f t="shared" si="0"/>
        <v>0</v>
      </c>
      <c r="D8" s="5">
        <f t="shared" si="1"/>
        <v>0</v>
      </c>
    </row>
    <row r="9" spans="1:8" x14ac:dyDescent="0.25">
      <c r="A9" s="16" t="s">
        <v>9</v>
      </c>
      <c r="B9" s="8">
        <v>1245127566</v>
      </c>
      <c r="C9" s="6">
        <f t="shared" si="0"/>
        <v>0.61226463560760058</v>
      </c>
      <c r="D9" s="5">
        <f t="shared" si="1"/>
        <v>0.69076404243731304</v>
      </c>
    </row>
    <row r="10" spans="1:8" x14ac:dyDescent="0.25">
      <c r="A10" s="16" t="s">
        <v>8</v>
      </c>
      <c r="B10" s="32">
        <v>230169037.25999999</v>
      </c>
      <c r="C10" s="6">
        <f t="shared" si="0"/>
        <v>0.11318066162398828</v>
      </c>
      <c r="D10" s="5">
        <f t="shared" si="1"/>
        <v>0.12769173132387474</v>
      </c>
    </row>
    <row r="11" spans="1:8" x14ac:dyDescent="0.25">
      <c r="A11" s="7" t="s">
        <v>7</v>
      </c>
      <c r="B11" s="8">
        <v>105665498.59999999</v>
      </c>
      <c r="C11" s="6">
        <f t="shared" si="0"/>
        <v>5.1958730786484275E-2</v>
      </c>
      <c r="D11" s="5">
        <f t="shared" si="1"/>
        <v>5.8620440950939663E-2</v>
      </c>
    </row>
    <row r="12" spans="1:8" ht="15.75" thickBot="1" x14ac:dyDescent="0.3">
      <c r="A12" s="7" t="s">
        <v>6</v>
      </c>
      <c r="B12" s="8">
        <v>120000000</v>
      </c>
      <c r="C12" s="6">
        <f t="shared" si="0"/>
        <v>5.9007412797824184E-2</v>
      </c>
      <c r="D12" s="5">
        <f t="shared" si="1"/>
        <v>6.6572845510736653E-2</v>
      </c>
      <c r="G12" s="31"/>
      <c r="H12" s="31"/>
    </row>
    <row r="13" spans="1:8" ht="15.75" thickTop="1" x14ac:dyDescent="0.25">
      <c r="A13" s="33" t="s">
        <v>5</v>
      </c>
      <c r="B13" s="15">
        <v>78476138</v>
      </c>
      <c r="C13" s="14">
        <f t="shared" si="0"/>
        <v>3.8588948914541801E-2</v>
      </c>
      <c r="D13" s="13">
        <f>+B13/$B$20</f>
        <v>4.353649842794375E-2</v>
      </c>
    </row>
    <row r="14" spans="1:8" x14ac:dyDescent="0.25">
      <c r="A14" s="7" t="s">
        <v>4</v>
      </c>
      <c r="B14" s="8">
        <v>9776243.8699999992</v>
      </c>
      <c r="C14" s="6">
        <f t="shared" si="0"/>
        <v>4.8072571470774011E-3</v>
      </c>
      <c r="D14" s="5">
        <f>+B14/$B$20</f>
        <v>5.4236031069399681E-3</v>
      </c>
    </row>
    <row r="15" spans="1:8" ht="15.75" thickBot="1" x14ac:dyDescent="0.3">
      <c r="A15" s="12" t="s">
        <v>3</v>
      </c>
      <c r="B15" s="11">
        <v>7876529.8399999999</v>
      </c>
      <c r="C15" s="10">
        <f t="shared" si="0"/>
        <v>3.8731137306938336E-3</v>
      </c>
      <c r="D15" s="9">
        <f>+B15/$B$20</f>
        <v>4.3696917016585604E-3</v>
      </c>
    </row>
    <row r="16" spans="1:8" ht="16.5" thickTop="1" thickBot="1" x14ac:dyDescent="0.3">
      <c r="A16" s="27" t="s">
        <v>20</v>
      </c>
      <c r="B16" s="28">
        <f>SUM(B5:B15)</f>
        <v>2033642796.8999996</v>
      </c>
      <c r="C16" s="29">
        <f t="shared" si="0"/>
        <v>1</v>
      </c>
      <c r="D16" s="30">
        <f>+B16/$B$20</f>
        <v>1.1282115645170507</v>
      </c>
    </row>
    <row r="17" spans="1:4" ht="15.75" thickTop="1" x14ac:dyDescent="0.25">
      <c r="A17" s="7" t="s">
        <v>2</v>
      </c>
      <c r="B17" s="15">
        <v>147377540.25</v>
      </c>
      <c r="C17" s="6">
        <f t="shared" si="0"/>
        <v>7.2469727955497484E-2</v>
      </c>
      <c r="D17" s="5">
        <f t="shared" si="1"/>
        <v>8.1761185156796867E-2</v>
      </c>
    </row>
    <row r="18" spans="1:4" x14ac:dyDescent="0.25">
      <c r="A18" s="7" t="s">
        <v>19</v>
      </c>
      <c r="B18" s="8">
        <v>6912852.8499999996</v>
      </c>
      <c r="C18" s="6">
        <f t="shared" si="0"/>
        <v>3.3992463477547112E-3</v>
      </c>
      <c r="D18" s="5">
        <f t="shared" si="1"/>
        <v>3.8350690401792132E-3</v>
      </c>
    </row>
    <row r="19" spans="1:4" ht="15.75" thickBot="1" x14ac:dyDescent="0.3">
      <c r="A19" s="7" t="s">
        <v>1</v>
      </c>
      <c r="B19" s="35">
        <v>76815662.590000004</v>
      </c>
      <c r="C19" s="6">
        <f>+B19/$B$16</f>
        <v>3.7772445931554252E-2</v>
      </c>
      <c r="D19" s="5">
        <f t="shared" si="1"/>
        <v>4.2615310320074526E-2</v>
      </c>
    </row>
    <row r="20" spans="1:4" ht="15.75" thickBot="1" x14ac:dyDescent="0.3">
      <c r="A20" s="4" t="s">
        <v>0</v>
      </c>
      <c r="B20" s="3">
        <f>+B16-SUM(B17:B19)</f>
        <v>1802536741.2099996</v>
      </c>
      <c r="C20" s="2">
        <f>+B20/$B$16</f>
        <v>0.8863585797651935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workbookViewId="0">
      <selection activeCell="G13" sqref="G13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6" t="s">
        <v>22</v>
      </c>
    </row>
    <row r="2" spans="1:8" ht="15.75" thickBot="1" x14ac:dyDescent="0.3">
      <c r="A2" s="25"/>
    </row>
    <row r="3" spans="1:8" x14ac:dyDescent="0.25">
      <c r="A3" s="24"/>
      <c r="B3" s="23"/>
      <c r="C3" s="22" t="s">
        <v>17</v>
      </c>
      <c r="D3" s="21" t="s">
        <v>17</v>
      </c>
    </row>
    <row r="4" spans="1:8" ht="15.75" thickBot="1" x14ac:dyDescent="0.3">
      <c r="A4" s="20" t="s">
        <v>16</v>
      </c>
      <c r="B4" s="19" t="s">
        <v>15</v>
      </c>
      <c r="C4" s="18" t="s">
        <v>18</v>
      </c>
      <c r="D4" s="17" t="s">
        <v>14</v>
      </c>
    </row>
    <row r="5" spans="1:8" x14ac:dyDescent="0.25">
      <c r="A5" s="7" t="s">
        <v>13</v>
      </c>
      <c r="B5" s="34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406624087.94</v>
      </c>
      <c r="C6" s="6">
        <f t="shared" ref="C6:C18" si="0">+B6/$B$16</f>
        <v>0.2544872388552275</v>
      </c>
      <c r="D6" s="5">
        <f t="shared" ref="D6:D19" si="1">+B6/$B$20</f>
        <v>0.30131801552016474</v>
      </c>
    </row>
    <row r="7" spans="1:8" x14ac:dyDescent="0.25">
      <c r="A7" s="7" t="s">
        <v>11</v>
      </c>
      <c r="B7" s="32">
        <v>0</v>
      </c>
      <c r="C7" s="6">
        <f t="shared" si="0"/>
        <v>0</v>
      </c>
      <c r="D7" s="5">
        <f t="shared" si="1"/>
        <v>0</v>
      </c>
    </row>
    <row r="8" spans="1:8" x14ac:dyDescent="0.25">
      <c r="A8" s="16" t="s">
        <v>10</v>
      </c>
      <c r="B8" s="32">
        <v>0</v>
      </c>
      <c r="C8" s="6">
        <f t="shared" si="0"/>
        <v>0</v>
      </c>
      <c r="D8" s="5">
        <f t="shared" si="1"/>
        <v>0</v>
      </c>
    </row>
    <row r="9" spans="1:8" x14ac:dyDescent="0.25">
      <c r="A9" s="16" t="s">
        <v>9</v>
      </c>
      <c r="B9" s="8">
        <v>737596009</v>
      </c>
      <c r="C9" s="6">
        <f t="shared" si="0"/>
        <v>0.46162728005612691</v>
      </c>
      <c r="D9" s="5">
        <f t="shared" si="1"/>
        <v>0.54657599556735592</v>
      </c>
    </row>
    <row r="10" spans="1:8" x14ac:dyDescent="0.25">
      <c r="A10" s="16" t="s">
        <v>8</v>
      </c>
      <c r="B10" s="32">
        <v>214323253.31</v>
      </c>
      <c r="C10" s="6">
        <f t="shared" si="0"/>
        <v>0.13413502685895851</v>
      </c>
      <c r="D10" s="5">
        <f t="shared" si="1"/>
        <v>0.1588185729339377</v>
      </c>
    </row>
    <row r="11" spans="1:8" x14ac:dyDescent="0.25">
      <c r="A11" s="7" t="s">
        <v>7</v>
      </c>
      <c r="B11" s="8">
        <v>147768092.86000001</v>
      </c>
      <c r="C11" s="6">
        <f t="shared" si="0"/>
        <v>9.2481225431959996E-2</v>
      </c>
      <c r="D11" s="5">
        <f t="shared" si="1"/>
        <v>0.10949963324441471</v>
      </c>
    </row>
    <row r="12" spans="1:8" ht="15.75" thickBot="1" x14ac:dyDescent="0.3">
      <c r="A12" s="7" t="s">
        <v>6</v>
      </c>
      <c r="B12" s="8">
        <v>0</v>
      </c>
      <c r="C12" s="6">
        <f t="shared" si="0"/>
        <v>0</v>
      </c>
      <c r="D12" s="5">
        <f t="shared" si="1"/>
        <v>0</v>
      </c>
      <c r="G12" s="31"/>
      <c r="H12" s="31"/>
    </row>
    <row r="13" spans="1:8" ht="15.75" thickTop="1" x14ac:dyDescent="0.25">
      <c r="A13" s="33" t="s">
        <v>5</v>
      </c>
      <c r="B13" s="15">
        <v>80176138</v>
      </c>
      <c r="C13" s="14">
        <f t="shared" si="0"/>
        <v>5.0178542262617747E-2</v>
      </c>
      <c r="D13" s="13">
        <f>+B13/$B$20</f>
        <v>5.9412404505154684E-2</v>
      </c>
    </row>
    <row r="14" spans="1:8" x14ac:dyDescent="0.25">
      <c r="A14" s="7" t="s">
        <v>4</v>
      </c>
      <c r="B14" s="8">
        <v>3777076.5</v>
      </c>
      <c r="C14" s="6">
        <f t="shared" si="0"/>
        <v>2.3638977570158131E-3</v>
      </c>
      <c r="D14" s="5">
        <f>+B14/$B$20</f>
        <v>2.7989025471009078E-3</v>
      </c>
    </row>
    <row r="15" spans="1:8" ht="15.75" thickBot="1" x14ac:dyDescent="0.3">
      <c r="A15" s="12" t="s">
        <v>3</v>
      </c>
      <c r="B15" s="11">
        <v>7552544.4199999999</v>
      </c>
      <c r="C15" s="10">
        <f t="shared" si="0"/>
        <v>4.7267887780933996E-3</v>
      </c>
      <c r="D15" s="9">
        <f>+B15/$B$20</f>
        <v>5.5966130985778944E-3</v>
      </c>
    </row>
    <row r="16" spans="1:8" ht="16.5" thickTop="1" thickBot="1" x14ac:dyDescent="0.3">
      <c r="A16" s="27" t="s">
        <v>20</v>
      </c>
      <c r="B16" s="28">
        <f>SUM(B5:B15)</f>
        <v>1597817202.0300002</v>
      </c>
      <c r="C16" s="29">
        <f t="shared" si="0"/>
        <v>1</v>
      </c>
      <c r="D16" s="30">
        <f>+B16/$B$20</f>
        <v>1.1840201374167068</v>
      </c>
    </row>
    <row r="17" spans="1:4" ht="15.75" thickTop="1" x14ac:dyDescent="0.25">
      <c r="A17" s="7" t="s">
        <v>2</v>
      </c>
      <c r="B17" s="15">
        <v>160453403.70999998</v>
      </c>
      <c r="C17" s="6">
        <f t="shared" si="0"/>
        <v>0.10042037568887517</v>
      </c>
      <c r="D17" s="5">
        <f t="shared" si="1"/>
        <v>0.1188997470225793</v>
      </c>
    </row>
    <row r="18" spans="1:4" x14ac:dyDescent="0.25">
      <c r="A18" s="7" t="s">
        <v>19</v>
      </c>
      <c r="B18" s="8">
        <v>3107449.76</v>
      </c>
      <c r="C18" s="6">
        <f t="shared" si="0"/>
        <v>1.9448093036249932E-3</v>
      </c>
      <c r="D18" s="5">
        <f t="shared" si="1"/>
        <v>2.3026933789273541E-3</v>
      </c>
    </row>
    <row r="19" spans="1:4" ht="15.75" thickBot="1" x14ac:dyDescent="0.3">
      <c r="A19" s="7" t="s">
        <v>1</v>
      </c>
      <c r="B19" s="35">
        <v>84771528.550000012</v>
      </c>
      <c r="C19" s="6">
        <f>+B19/$B$16</f>
        <v>5.305458499401508E-2</v>
      </c>
      <c r="D19" s="5">
        <f t="shared" si="1"/>
        <v>6.2817697015200083E-2</v>
      </c>
    </row>
    <row r="20" spans="1:4" ht="15.75" thickBot="1" x14ac:dyDescent="0.3">
      <c r="A20" s="4" t="s">
        <v>0</v>
      </c>
      <c r="B20" s="3">
        <f>+B16-SUM(B17:B19)</f>
        <v>1349484820.0100002</v>
      </c>
      <c r="C20" s="2">
        <f>+B20/$B$16</f>
        <v>0.84458023001348481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workbookViewId="0"/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6" t="s">
        <v>23</v>
      </c>
    </row>
    <row r="2" spans="1:8" ht="15.75" thickBot="1" x14ac:dyDescent="0.3">
      <c r="A2" s="25"/>
    </row>
    <row r="3" spans="1:8" x14ac:dyDescent="0.25">
      <c r="A3" s="24"/>
      <c r="B3" s="23"/>
      <c r="C3" s="22" t="s">
        <v>17</v>
      </c>
      <c r="D3" s="21" t="s">
        <v>17</v>
      </c>
    </row>
    <row r="4" spans="1:8" ht="15.75" thickBot="1" x14ac:dyDescent="0.3">
      <c r="A4" s="20" t="s">
        <v>16</v>
      </c>
      <c r="B4" s="19" t="s">
        <v>15</v>
      </c>
      <c r="C4" s="18" t="s">
        <v>18</v>
      </c>
      <c r="D4" s="17" t="s">
        <v>14</v>
      </c>
    </row>
    <row r="5" spans="1:8" x14ac:dyDescent="0.25">
      <c r="A5" s="7" t="s">
        <v>13</v>
      </c>
      <c r="B5" s="34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406761008.32999998</v>
      </c>
      <c r="C6" s="6">
        <f t="shared" ref="C6:C18" si="0">+B6/$B$16</f>
        <v>0.24701481832998026</v>
      </c>
      <c r="D6" s="5">
        <f t="shared" ref="D6:D19" si="1">+B6/$B$20</f>
        <v>0.28964945237862716</v>
      </c>
    </row>
    <row r="7" spans="1:8" x14ac:dyDescent="0.25">
      <c r="A7" s="7" t="s">
        <v>11</v>
      </c>
      <c r="B7" s="32">
        <v>0</v>
      </c>
      <c r="C7" s="6">
        <f t="shared" si="0"/>
        <v>0</v>
      </c>
      <c r="D7" s="5">
        <f t="shared" si="1"/>
        <v>0</v>
      </c>
    </row>
    <row r="8" spans="1:8" x14ac:dyDescent="0.25">
      <c r="A8" s="16" t="s">
        <v>10</v>
      </c>
      <c r="B8" s="32">
        <v>0</v>
      </c>
      <c r="C8" s="6">
        <f t="shared" si="0"/>
        <v>0</v>
      </c>
      <c r="D8" s="5">
        <f t="shared" si="1"/>
        <v>0</v>
      </c>
    </row>
    <row r="9" spans="1:8" x14ac:dyDescent="0.25">
      <c r="A9" s="16" t="s">
        <v>9</v>
      </c>
      <c r="B9" s="8">
        <v>737596009</v>
      </c>
      <c r="C9" s="6">
        <f t="shared" si="0"/>
        <v>0.44792185197908468</v>
      </c>
      <c r="D9" s="5">
        <f t="shared" si="1"/>
        <v>0.52523293951072147</v>
      </c>
    </row>
    <row r="10" spans="1:8" x14ac:dyDescent="0.25">
      <c r="A10" s="16" t="s">
        <v>8</v>
      </c>
      <c r="B10" s="32">
        <v>215636250.88</v>
      </c>
      <c r="C10" s="6">
        <f t="shared" si="0"/>
        <v>0.13094998843465289</v>
      </c>
      <c r="D10" s="5">
        <f t="shared" si="1"/>
        <v>0.15355189091698812</v>
      </c>
    </row>
    <row r="11" spans="1:8" x14ac:dyDescent="0.25">
      <c r="A11" s="7" t="s">
        <v>7</v>
      </c>
      <c r="B11" s="8">
        <v>194222225.11000001</v>
      </c>
      <c r="C11" s="6">
        <f t="shared" si="0"/>
        <v>0.11794583715917299</v>
      </c>
      <c r="D11" s="5">
        <f t="shared" si="1"/>
        <v>0.13830322963805294</v>
      </c>
    </row>
    <row r="12" spans="1:8" ht="15.75" thickBot="1" x14ac:dyDescent="0.3">
      <c r="A12" s="7" t="s">
        <v>6</v>
      </c>
      <c r="B12" s="8">
        <v>0</v>
      </c>
      <c r="C12" s="6">
        <f t="shared" si="0"/>
        <v>0</v>
      </c>
      <c r="D12" s="5">
        <f t="shared" si="1"/>
        <v>0</v>
      </c>
      <c r="G12" s="31"/>
      <c r="H12" s="31"/>
    </row>
    <row r="13" spans="1:8" ht="15.75" thickTop="1" x14ac:dyDescent="0.25">
      <c r="A13" s="33" t="s">
        <v>5</v>
      </c>
      <c r="B13" s="15">
        <v>80176138</v>
      </c>
      <c r="C13" s="14">
        <f t="shared" si="0"/>
        <v>4.8688772416460656E-2</v>
      </c>
      <c r="D13" s="13">
        <f>+B13/$B$20</f>
        <v>5.7092430173869418E-2</v>
      </c>
    </row>
    <row r="14" spans="1:8" x14ac:dyDescent="0.25">
      <c r="A14" s="7" t="s">
        <v>4</v>
      </c>
      <c r="B14" s="8">
        <v>3959481.0500000003</v>
      </c>
      <c r="C14" s="6">
        <f t="shared" si="0"/>
        <v>2.4044843832555104E-3</v>
      </c>
      <c r="D14" s="5">
        <f>+B14/$B$20</f>
        <v>2.8194971847095474E-3</v>
      </c>
    </row>
    <row r="15" spans="1:8" ht="15.75" thickBot="1" x14ac:dyDescent="0.3">
      <c r="A15" s="12" t="s">
        <v>3</v>
      </c>
      <c r="B15" s="11">
        <v>8355798.0899999999</v>
      </c>
      <c r="C15" s="10">
        <f t="shared" si="0"/>
        <v>5.0742472973929805E-3</v>
      </c>
      <c r="D15" s="9">
        <f>+B15/$B$20</f>
        <v>5.9500598419978323E-3</v>
      </c>
    </row>
    <row r="16" spans="1:8" ht="16.5" thickTop="1" thickBot="1" x14ac:dyDescent="0.3">
      <c r="A16" s="27" t="s">
        <v>20</v>
      </c>
      <c r="B16" s="28">
        <f>SUM(B5:B15)</f>
        <v>1646706910.46</v>
      </c>
      <c r="C16" s="29">
        <f t="shared" si="0"/>
        <v>1</v>
      </c>
      <c r="D16" s="30">
        <f>+B16/$B$20</f>
        <v>1.1725994996449665</v>
      </c>
    </row>
    <row r="17" spans="1:4" ht="15.75" thickTop="1" x14ac:dyDescent="0.25">
      <c r="A17" s="7" t="s">
        <v>2</v>
      </c>
      <c r="B17" s="15">
        <v>159193530.38</v>
      </c>
      <c r="C17" s="6">
        <f t="shared" si="0"/>
        <v>9.6673870358344474E-2</v>
      </c>
      <c r="D17" s="5">
        <f t="shared" si="1"/>
        <v>0.11335973201093709</v>
      </c>
    </row>
    <row r="18" spans="1:4" x14ac:dyDescent="0.25">
      <c r="A18" s="7" t="s">
        <v>19</v>
      </c>
      <c r="B18" s="8">
        <v>2686594.3</v>
      </c>
      <c r="C18" s="6">
        <f t="shared" si="0"/>
        <v>1.6314951269922782E-3</v>
      </c>
      <c r="D18" s="5">
        <f t="shared" si="1"/>
        <v>1.9130903695843465E-3</v>
      </c>
    </row>
    <row r="19" spans="1:4" ht="15.75" thickBot="1" x14ac:dyDescent="0.3">
      <c r="A19" s="7" t="s">
        <v>1</v>
      </c>
      <c r="B19" s="35">
        <v>80505096.269999996</v>
      </c>
      <c r="C19" s="6">
        <f>+B19/$B$16</f>
        <v>4.8888539762981423E-2</v>
      </c>
      <c r="D19" s="5">
        <f t="shared" si="1"/>
        <v>5.7326677264445063E-2</v>
      </c>
    </row>
    <row r="20" spans="1:4" ht="15.75" thickBot="1" x14ac:dyDescent="0.3">
      <c r="A20" s="4" t="s">
        <v>0</v>
      </c>
      <c r="B20" s="3">
        <f>+B16-SUM(B17:B19)</f>
        <v>1404321689.51</v>
      </c>
      <c r="C20" s="2">
        <f>+B20/$B$16</f>
        <v>0.85280609475168179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workbookViewId="0">
      <selection activeCell="G16" sqref="G16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6" t="s">
        <v>24</v>
      </c>
    </row>
    <row r="2" spans="1:8" ht="15.75" thickBot="1" x14ac:dyDescent="0.3">
      <c r="A2" s="25"/>
    </row>
    <row r="3" spans="1:8" x14ac:dyDescent="0.25">
      <c r="A3" s="24"/>
      <c r="B3" s="23"/>
      <c r="C3" s="22" t="s">
        <v>17</v>
      </c>
      <c r="D3" s="21" t="s">
        <v>17</v>
      </c>
    </row>
    <row r="4" spans="1:8" ht="15.75" thickBot="1" x14ac:dyDescent="0.3">
      <c r="A4" s="20" t="s">
        <v>16</v>
      </c>
      <c r="B4" s="19" t="s">
        <v>15</v>
      </c>
      <c r="C4" s="18" t="s">
        <v>18</v>
      </c>
      <c r="D4" s="17" t="s">
        <v>14</v>
      </c>
    </row>
    <row r="5" spans="1:8" x14ac:dyDescent="0.25">
      <c r="A5" s="7" t="s">
        <v>13</v>
      </c>
      <c r="B5" s="34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405335101.67000002</v>
      </c>
      <c r="C6" s="6">
        <f t="shared" ref="C6:C18" si="0">+B6/$B$16</f>
        <v>0.23471700296534218</v>
      </c>
      <c r="D6" s="5">
        <f t="shared" ref="D6:D19" si="1">+B6/$B$20</f>
        <v>0.27737407631629912</v>
      </c>
    </row>
    <row r="7" spans="1:8" x14ac:dyDescent="0.25">
      <c r="A7" s="7" t="s">
        <v>11</v>
      </c>
      <c r="B7" s="32">
        <v>0</v>
      </c>
      <c r="C7" s="6">
        <f t="shared" si="0"/>
        <v>0</v>
      </c>
      <c r="D7" s="5">
        <f t="shared" si="1"/>
        <v>0</v>
      </c>
    </row>
    <row r="8" spans="1:8" x14ac:dyDescent="0.25">
      <c r="A8" s="16" t="s">
        <v>10</v>
      </c>
      <c r="B8" s="32">
        <v>0</v>
      </c>
      <c r="C8" s="6">
        <f t="shared" si="0"/>
        <v>0</v>
      </c>
      <c r="D8" s="5">
        <f t="shared" si="1"/>
        <v>0</v>
      </c>
    </row>
    <row r="9" spans="1:8" x14ac:dyDescent="0.25">
      <c r="A9" s="16" t="s">
        <v>9</v>
      </c>
      <c r="B9" s="8">
        <v>738012157</v>
      </c>
      <c r="C9" s="6">
        <f t="shared" si="0"/>
        <v>0.42735998172706091</v>
      </c>
      <c r="D9" s="5">
        <f t="shared" si="1"/>
        <v>0.50502766603405014</v>
      </c>
    </row>
    <row r="10" spans="1:8" x14ac:dyDescent="0.25">
      <c r="A10" s="16" t="s">
        <v>8</v>
      </c>
      <c r="B10" s="32">
        <v>217137863.09999999</v>
      </c>
      <c r="C10" s="6">
        <f t="shared" si="0"/>
        <v>0.12573781112750565</v>
      </c>
      <c r="D10" s="5">
        <f t="shared" si="1"/>
        <v>0.14858918944476696</v>
      </c>
    </row>
    <row r="11" spans="1:8" x14ac:dyDescent="0.25">
      <c r="A11" s="7" t="s">
        <v>7</v>
      </c>
      <c r="B11" s="8">
        <f>273647476.79</f>
        <v>273647476.79000002</v>
      </c>
      <c r="C11" s="6">
        <f t="shared" si="0"/>
        <v>0.15846077814762979</v>
      </c>
      <c r="D11" s="5">
        <f t="shared" si="1"/>
        <v>0.18725917345472753</v>
      </c>
    </row>
    <row r="12" spans="1:8" ht="15.75" thickBot="1" x14ac:dyDescent="0.3">
      <c r="A12" s="7" t="s">
        <v>6</v>
      </c>
      <c r="B12" s="8">
        <v>0</v>
      </c>
      <c r="C12" s="6">
        <f t="shared" si="0"/>
        <v>0</v>
      </c>
      <c r="D12" s="5">
        <f t="shared" si="1"/>
        <v>0</v>
      </c>
      <c r="G12" s="31"/>
      <c r="H12" s="31"/>
    </row>
    <row r="13" spans="1:8" ht="15.75" thickTop="1" x14ac:dyDescent="0.25">
      <c r="A13" s="33" t="s">
        <v>5</v>
      </c>
      <c r="B13" s="15">
        <v>78476138</v>
      </c>
      <c r="C13" s="14">
        <f t="shared" si="0"/>
        <v>4.544310088064079E-2</v>
      </c>
      <c r="D13" s="13">
        <f>+B13/$B$20</f>
        <v>5.3701853604433282E-2</v>
      </c>
    </row>
    <row r="14" spans="1:8" x14ac:dyDescent="0.25">
      <c r="A14" s="7" t="s">
        <v>4</v>
      </c>
      <c r="B14" s="8">
        <v>5420893.8599999994</v>
      </c>
      <c r="C14" s="6">
        <f t="shared" si="0"/>
        <v>3.1390717334131074E-3</v>
      </c>
      <c r="D14" s="5">
        <f>+B14/$B$20</f>
        <v>3.7095613506731334E-3</v>
      </c>
    </row>
    <row r="15" spans="1:8" ht="15.75" thickBot="1" x14ac:dyDescent="0.3">
      <c r="A15" s="12" t="s">
        <v>3</v>
      </c>
      <c r="B15" s="11">
        <v>8880208.0199999996</v>
      </c>
      <c r="C15" s="10">
        <f t="shared" si="0"/>
        <v>5.1422534184077124E-3</v>
      </c>
      <c r="D15" s="9">
        <f>+B15/$B$20</f>
        <v>6.0767979059692554E-3</v>
      </c>
    </row>
    <row r="16" spans="1:8" ht="16.5" thickTop="1" thickBot="1" x14ac:dyDescent="0.3">
      <c r="A16" s="27" t="s">
        <v>20</v>
      </c>
      <c r="B16" s="28">
        <f>SUM(B5:B15)</f>
        <v>1726909838.4399998</v>
      </c>
      <c r="C16" s="29">
        <f t="shared" si="0"/>
        <v>1</v>
      </c>
      <c r="D16" s="30">
        <f>+B16/$B$20</f>
        <v>1.1817383181109193</v>
      </c>
    </row>
    <row r="17" spans="1:4" ht="15.75" thickTop="1" x14ac:dyDescent="0.25">
      <c r="A17" s="7" t="s">
        <v>2</v>
      </c>
      <c r="B17" s="15">
        <v>158034231.21000001</v>
      </c>
      <c r="C17" s="6">
        <f t="shared" si="0"/>
        <v>9.1512728512080213E-2</v>
      </c>
      <c r="D17" s="5">
        <f t="shared" si="1"/>
        <v>0.10814409787760684</v>
      </c>
    </row>
    <row r="18" spans="1:4" x14ac:dyDescent="0.25">
      <c r="A18" s="7" t="s">
        <v>19</v>
      </c>
      <c r="B18" s="8">
        <v>3550645.62</v>
      </c>
      <c r="C18" s="6">
        <f t="shared" si="0"/>
        <v>2.0560689046785837E-3</v>
      </c>
      <c r="D18" s="5">
        <f t="shared" si="1"/>
        <v>2.4297354093350291E-3</v>
      </c>
    </row>
    <row r="19" spans="1:4" ht="15.75" thickBot="1" x14ac:dyDescent="0.3">
      <c r="A19" s="7" t="s">
        <v>1</v>
      </c>
      <c r="B19" s="35">
        <v>103994807.57000001</v>
      </c>
      <c r="C19" s="6">
        <f>+B19/$B$16</f>
        <v>6.0220172040911811E-2</v>
      </c>
      <c r="D19" s="5">
        <f t="shared" si="1"/>
        <v>7.1164484823977331E-2</v>
      </c>
    </row>
    <row r="20" spans="1:4" ht="15.75" thickBot="1" x14ac:dyDescent="0.3">
      <c r="A20" s="4" t="s">
        <v>0</v>
      </c>
      <c r="B20" s="3">
        <f>+B16-SUM(B17:B19)</f>
        <v>1461330154.0399997</v>
      </c>
      <c r="C20" s="2">
        <f>+B20/$B$16</f>
        <v>0.84621103054232938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workbookViewId="0">
      <selection activeCell="G15" sqref="G15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6" t="s">
        <v>25</v>
      </c>
    </row>
    <row r="2" spans="1:8" ht="15.75" thickBot="1" x14ac:dyDescent="0.3">
      <c r="A2" s="25"/>
    </row>
    <row r="3" spans="1:8" x14ac:dyDescent="0.25">
      <c r="A3" s="24"/>
      <c r="B3" s="23"/>
      <c r="C3" s="22" t="s">
        <v>17</v>
      </c>
      <c r="D3" s="21" t="s">
        <v>17</v>
      </c>
    </row>
    <row r="4" spans="1:8" ht="15.75" thickBot="1" x14ac:dyDescent="0.3">
      <c r="A4" s="20" t="s">
        <v>16</v>
      </c>
      <c r="B4" s="19" t="s">
        <v>15</v>
      </c>
      <c r="C4" s="18" t="s">
        <v>18</v>
      </c>
      <c r="D4" s="17" t="s">
        <v>14</v>
      </c>
    </row>
    <row r="5" spans="1:8" x14ac:dyDescent="0.25">
      <c r="A5" s="7" t="s">
        <v>13</v>
      </c>
      <c r="B5" s="34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403133145</v>
      </c>
      <c r="C6" s="6">
        <f t="shared" ref="C6:C18" si="0">+B6/$B$16</f>
        <v>0.22658557155574707</v>
      </c>
      <c r="D6" s="5">
        <f t="shared" ref="D6:D19" si="1">+B6/$B$20</f>
        <v>0.26287751985950308</v>
      </c>
    </row>
    <row r="7" spans="1:8" x14ac:dyDescent="0.25">
      <c r="A7" s="7" t="s">
        <v>11</v>
      </c>
      <c r="B7" s="32">
        <v>0</v>
      </c>
      <c r="C7" s="6">
        <f t="shared" si="0"/>
        <v>0</v>
      </c>
      <c r="D7" s="5">
        <f t="shared" si="1"/>
        <v>0</v>
      </c>
    </row>
    <row r="8" spans="1:8" x14ac:dyDescent="0.25">
      <c r="A8" s="16" t="s">
        <v>10</v>
      </c>
      <c r="B8" s="32">
        <v>0</v>
      </c>
      <c r="C8" s="6">
        <f t="shared" si="0"/>
        <v>0</v>
      </c>
      <c r="D8" s="5">
        <f t="shared" si="1"/>
        <v>0</v>
      </c>
    </row>
    <row r="9" spans="1:8" x14ac:dyDescent="0.25">
      <c r="A9" s="16" t="s">
        <v>9</v>
      </c>
      <c r="B9" s="8">
        <v>738481871</v>
      </c>
      <c r="C9" s="6">
        <f t="shared" si="0"/>
        <v>0.41507213906733592</v>
      </c>
      <c r="D9" s="5">
        <f t="shared" si="1"/>
        <v>0.48155376236723357</v>
      </c>
    </row>
    <row r="10" spans="1:8" x14ac:dyDescent="0.25">
      <c r="A10" s="16" t="s">
        <v>8</v>
      </c>
      <c r="B10" s="32">
        <v>218579893.01999998</v>
      </c>
      <c r="C10" s="6">
        <f t="shared" si="0"/>
        <v>0.12285531617731593</v>
      </c>
      <c r="D10" s="5">
        <f t="shared" si="1"/>
        <v>0.14253290973693841</v>
      </c>
    </row>
    <row r="11" spans="1:8" x14ac:dyDescent="0.25">
      <c r="A11" s="7" t="s">
        <v>7</v>
      </c>
      <c r="B11" s="8">
        <v>326407676.30999994</v>
      </c>
      <c r="C11" s="6">
        <f t="shared" si="0"/>
        <v>0.1834611487896502</v>
      </c>
      <c r="D11" s="5">
        <f t="shared" si="1"/>
        <v>0.21284590829532579</v>
      </c>
    </row>
    <row r="12" spans="1:8" ht="15.75" thickBot="1" x14ac:dyDescent="0.3">
      <c r="A12" s="7" t="s">
        <v>6</v>
      </c>
      <c r="B12" s="8">
        <v>0</v>
      </c>
      <c r="C12" s="6">
        <f t="shared" si="0"/>
        <v>0</v>
      </c>
      <c r="D12" s="5">
        <f t="shared" si="1"/>
        <v>0</v>
      </c>
      <c r="G12" s="31"/>
      <c r="H12" s="31"/>
    </row>
    <row r="13" spans="1:8" ht="15.75" thickTop="1" x14ac:dyDescent="0.25">
      <c r="A13" s="33" t="s">
        <v>5</v>
      </c>
      <c r="B13" s="15">
        <v>78476138</v>
      </c>
      <c r="C13" s="14">
        <f t="shared" si="0"/>
        <v>4.4108406373327809E-2</v>
      </c>
      <c r="D13" s="13">
        <f>+B13/$B$20</f>
        <v>5.1173198684995515E-2</v>
      </c>
    </row>
    <row r="14" spans="1:8" x14ac:dyDescent="0.25">
      <c r="A14" s="7" t="s">
        <v>4</v>
      </c>
      <c r="B14" s="8">
        <v>4808045.38</v>
      </c>
      <c r="C14" s="6">
        <f t="shared" si="0"/>
        <v>2.7024166184431925E-3</v>
      </c>
      <c r="D14" s="5">
        <f>+B14/$B$20</f>
        <v>3.13525955516841E-3</v>
      </c>
    </row>
    <row r="15" spans="1:8" ht="15.75" thickBot="1" x14ac:dyDescent="0.3">
      <c r="A15" s="12" t="s">
        <v>3</v>
      </c>
      <c r="B15" s="11">
        <v>9278348.6099999994</v>
      </c>
      <c r="C15" s="10">
        <f t="shared" si="0"/>
        <v>5.2150014181798956E-3</v>
      </c>
      <c r="D15" s="9">
        <f>+B15/$B$20</f>
        <v>6.0502821493099209E-3</v>
      </c>
    </row>
    <row r="16" spans="1:8" ht="16.5" thickTop="1" thickBot="1" x14ac:dyDescent="0.3">
      <c r="A16" s="27" t="s">
        <v>20</v>
      </c>
      <c r="B16" s="28">
        <f>SUM(B5:B15)</f>
        <v>1779165117.3199999</v>
      </c>
      <c r="C16" s="29">
        <f t="shared" si="0"/>
        <v>1</v>
      </c>
      <c r="D16" s="30">
        <f>+B16/$B$20</f>
        <v>1.1601688406484747</v>
      </c>
    </row>
    <row r="17" spans="1:4" ht="15.75" thickTop="1" x14ac:dyDescent="0.25">
      <c r="A17" s="7" t="s">
        <v>2</v>
      </c>
      <c r="B17" s="15">
        <v>156565309.97999999</v>
      </c>
      <c r="C17" s="6">
        <f t="shared" si="0"/>
        <v>8.7999314091678105E-2</v>
      </c>
      <c r="D17" s="5">
        <f t="shared" si="1"/>
        <v>0.10209406220760317</v>
      </c>
    </row>
    <row r="18" spans="1:4" x14ac:dyDescent="0.25">
      <c r="A18" s="7" t="s">
        <v>19</v>
      </c>
      <c r="B18" s="8">
        <v>3092519.89</v>
      </c>
      <c r="C18" s="6">
        <f t="shared" si="0"/>
        <v>1.7381859951584137E-3</v>
      </c>
      <c r="D18" s="5">
        <f t="shared" si="1"/>
        <v>2.0165892308343521E-3</v>
      </c>
    </row>
    <row r="19" spans="1:4" ht="15.75" thickBot="1" x14ac:dyDescent="0.3">
      <c r="A19" s="7" t="s">
        <v>1</v>
      </c>
      <c r="B19" s="35">
        <v>85967465.5</v>
      </c>
      <c r="C19" s="6">
        <f>+B19/$B$16</f>
        <v>4.8318992241425517E-2</v>
      </c>
      <c r="D19" s="5">
        <f t="shared" si="1"/>
        <v>5.6058189210037287E-2</v>
      </c>
    </row>
    <row r="20" spans="1:4" ht="15.75" thickBot="1" x14ac:dyDescent="0.3">
      <c r="A20" s="4" t="s">
        <v>0</v>
      </c>
      <c r="B20" s="3">
        <f>+B16-SUM(B17:B19)</f>
        <v>1533539821.95</v>
      </c>
      <c r="C20" s="2">
        <f>+B20/$B$16</f>
        <v>0.861943507671738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workbookViewId="0">
      <selection activeCell="G27" sqref="G27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6" t="s">
        <v>26</v>
      </c>
    </row>
    <row r="2" spans="1:8" ht="15.75" thickBot="1" x14ac:dyDescent="0.3">
      <c r="A2" s="25"/>
    </row>
    <row r="3" spans="1:8" x14ac:dyDescent="0.25">
      <c r="A3" s="24"/>
      <c r="B3" s="23"/>
      <c r="C3" s="22" t="s">
        <v>17</v>
      </c>
      <c r="D3" s="21" t="s">
        <v>17</v>
      </c>
    </row>
    <row r="4" spans="1:8" ht="15.75" thickBot="1" x14ac:dyDescent="0.3">
      <c r="A4" s="20" t="s">
        <v>16</v>
      </c>
      <c r="B4" s="19" t="s">
        <v>15</v>
      </c>
      <c r="C4" s="18" t="s">
        <v>18</v>
      </c>
      <c r="D4" s="17" t="s">
        <v>14</v>
      </c>
    </row>
    <row r="5" spans="1:8" x14ac:dyDescent="0.25">
      <c r="A5" s="7" t="s">
        <v>13</v>
      </c>
      <c r="B5" s="34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402621163.32999998</v>
      </c>
      <c r="C6" s="6">
        <f t="shared" ref="C6:C18" si="0">+B6/$B$16</f>
        <v>0.22105386629515086</v>
      </c>
      <c r="D6" s="5">
        <f t="shared" ref="D6:D19" si="1">+B6/$B$20</f>
        <v>0.25314713172139341</v>
      </c>
    </row>
    <row r="7" spans="1:8" x14ac:dyDescent="0.25">
      <c r="A7" s="7" t="s">
        <v>11</v>
      </c>
      <c r="B7" s="32">
        <v>0</v>
      </c>
      <c r="C7" s="6">
        <f t="shared" si="0"/>
        <v>0</v>
      </c>
      <c r="D7" s="5">
        <f t="shared" si="1"/>
        <v>0</v>
      </c>
    </row>
    <row r="8" spans="1:8" x14ac:dyDescent="0.25">
      <c r="A8" s="16" t="s">
        <v>10</v>
      </c>
      <c r="B8" s="32">
        <v>0</v>
      </c>
      <c r="C8" s="6">
        <f t="shared" si="0"/>
        <v>0</v>
      </c>
      <c r="D8" s="5">
        <f t="shared" si="1"/>
        <v>0</v>
      </c>
    </row>
    <row r="9" spans="1:8" x14ac:dyDescent="0.25">
      <c r="A9" s="16" t="s">
        <v>9</v>
      </c>
      <c r="B9" s="8">
        <v>739126050</v>
      </c>
      <c r="C9" s="6">
        <f t="shared" si="0"/>
        <v>0.40580745850671179</v>
      </c>
      <c r="D9" s="5">
        <f t="shared" si="1"/>
        <v>0.46472380634572946</v>
      </c>
    </row>
    <row r="10" spans="1:8" x14ac:dyDescent="0.25">
      <c r="A10" s="16" t="s">
        <v>8</v>
      </c>
      <c r="B10" s="32">
        <v>219937058.69</v>
      </c>
      <c r="C10" s="6">
        <f t="shared" si="0"/>
        <v>0.12075355593058912</v>
      </c>
      <c r="D10" s="5">
        <f t="shared" si="1"/>
        <v>0.13828492050970317</v>
      </c>
    </row>
    <row r="11" spans="1:8" x14ac:dyDescent="0.25">
      <c r="A11" s="7" t="s">
        <v>7</v>
      </c>
      <c r="B11" s="8">
        <v>366655962.88999999</v>
      </c>
      <c r="C11" s="6">
        <f t="shared" si="0"/>
        <v>0.20130764495003542</v>
      </c>
      <c r="D11" s="5">
        <f t="shared" si="1"/>
        <v>0.23053409454801294</v>
      </c>
    </row>
    <row r="12" spans="1:8" ht="15.75" thickBot="1" x14ac:dyDescent="0.3">
      <c r="A12" s="7" t="s">
        <v>6</v>
      </c>
      <c r="B12" s="8">
        <v>0</v>
      </c>
      <c r="C12" s="6">
        <f t="shared" si="0"/>
        <v>0</v>
      </c>
      <c r="D12" s="5">
        <f t="shared" si="1"/>
        <v>0</v>
      </c>
      <c r="G12" s="31"/>
      <c r="H12" s="31"/>
    </row>
    <row r="13" spans="1:8" ht="15.75" thickTop="1" x14ac:dyDescent="0.25">
      <c r="A13" s="33" t="s">
        <v>5</v>
      </c>
      <c r="B13" s="15">
        <v>78476138</v>
      </c>
      <c r="C13" s="14">
        <f t="shared" si="0"/>
        <v>4.3086293758963015E-2</v>
      </c>
      <c r="D13" s="13">
        <f>+B13/$B$20</f>
        <v>4.9341691527003739E-2</v>
      </c>
    </row>
    <row r="14" spans="1:8" x14ac:dyDescent="0.25">
      <c r="A14" s="7" t="s">
        <v>4</v>
      </c>
      <c r="B14" s="8">
        <v>5036885.6900000004</v>
      </c>
      <c r="C14" s="6">
        <f t="shared" si="0"/>
        <v>2.7654359911245523E-3</v>
      </c>
      <c r="D14" s="5">
        <f>+B14/$B$20</f>
        <v>3.1669303090929297E-3</v>
      </c>
    </row>
    <row r="15" spans="1:8" ht="15.75" thickBot="1" x14ac:dyDescent="0.3">
      <c r="A15" s="12" t="s">
        <v>3</v>
      </c>
      <c r="B15" s="11">
        <v>9518021.0700000022</v>
      </c>
      <c r="C15" s="10">
        <f t="shared" si="0"/>
        <v>5.2257445674253186E-3</v>
      </c>
      <c r="D15" s="9">
        <f>+B15/$B$20</f>
        <v>5.9844338871959035E-3</v>
      </c>
    </row>
    <row r="16" spans="1:8" ht="16.5" thickTop="1" thickBot="1" x14ac:dyDescent="0.3">
      <c r="A16" s="27" t="s">
        <v>20</v>
      </c>
      <c r="B16" s="28">
        <f>SUM(B5:B15)</f>
        <v>1821371279.6699998</v>
      </c>
      <c r="C16" s="29">
        <f t="shared" si="0"/>
        <v>1</v>
      </c>
      <c r="D16" s="30">
        <f>+B16/$B$20</f>
        <v>1.1451830088481314</v>
      </c>
    </row>
    <row r="17" spans="1:4" ht="15.75" thickTop="1" x14ac:dyDescent="0.25">
      <c r="A17" s="7" t="s">
        <v>2</v>
      </c>
      <c r="B17" s="15">
        <v>155520928.25999999</v>
      </c>
      <c r="C17" s="6">
        <f t="shared" si="0"/>
        <v>8.5386724824264071E-2</v>
      </c>
      <c r="D17" s="5">
        <f t="shared" si="1"/>
        <v>9.7783426449938177E-2</v>
      </c>
    </row>
    <row r="18" spans="1:4" x14ac:dyDescent="0.25">
      <c r="A18" s="7" t="s">
        <v>19</v>
      </c>
      <c r="B18" s="8">
        <v>2736802.83</v>
      </c>
      <c r="C18" s="6">
        <f t="shared" si="0"/>
        <v>1.5026056798786572E-3</v>
      </c>
      <c r="D18" s="5">
        <f t="shared" si="1"/>
        <v>1.720758493595733E-3</v>
      </c>
    </row>
    <row r="19" spans="1:4" ht="15.75" thickBot="1" x14ac:dyDescent="0.3">
      <c r="A19" s="7" t="s">
        <v>1</v>
      </c>
      <c r="B19" s="35">
        <v>72650482.329999998</v>
      </c>
      <c r="C19" s="6">
        <f>+B19/$B$16</f>
        <v>3.9887793961022038E-2</v>
      </c>
      <c r="D19" s="5">
        <f t="shared" si="1"/>
        <v>4.5678823904597543E-2</v>
      </c>
    </row>
    <row r="20" spans="1:4" ht="15.75" thickBot="1" x14ac:dyDescent="0.3">
      <c r="A20" s="4" t="s">
        <v>0</v>
      </c>
      <c r="B20" s="3">
        <f>+B16-SUM(B17:B19)</f>
        <v>1590463066.2499998</v>
      </c>
      <c r="C20" s="2">
        <f>+B20/$B$16</f>
        <v>0.87322287553483524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"/>
  <sheetViews>
    <sheetView workbookViewId="0">
      <selection activeCell="H15" sqref="H15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6" t="s">
        <v>27</v>
      </c>
    </row>
    <row r="2" spans="1:8" ht="15.75" thickBot="1" x14ac:dyDescent="0.3">
      <c r="A2" s="25"/>
    </row>
    <row r="3" spans="1:8" x14ac:dyDescent="0.25">
      <c r="A3" s="24"/>
      <c r="B3" s="23"/>
      <c r="C3" s="22" t="s">
        <v>17</v>
      </c>
      <c r="D3" s="21" t="s">
        <v>17</v>
      </c>
    </row>
    <row r="4" spans="1:8" ht="15.75" thickBot="1" x14ac:dyDescent="0.3">
      <c r="A4" s="20" t="s">
        <v>16</v>
      </c>
      <c r="B4" s="19" t="s">
        <v>15</v>
      </c>
      <c r="C4" s="18" t="s">
        <v>18</v>
      </c>
      <c r="D4" s="17" t="s">
        <v>14</v>
      </c>
    </row>
    <row r="5" spans="1:8" x14ac:dyDescent="0.25">
      <c r="A5" s="7" t="s">
        <v>13</v>
      </c>
      <c r="B5" s="34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403337681.67000002</v>
      </c>
      <c r="C6" s="6">
        <f t="shared" ref="C6:C18" si="0">+B6/$B$16</f>
        <v>0.21634780852906915</v>
      </c>
      <c r="D6" s="5">
        <f t="shared" ref="D6:D19" si="1">+B6/$B$20</f>
        <v>0.24724316723676126</v>
      </c>
    </row>
    <row r="7" spans="1:8" x14ac:dyDescent="0.25">
      <c r="A7" s="7" t="s">
        <v>11</v>
      </c>
      <c r="B7" s="32">
        <v>0</v>
      </c>
      <c r="C7" s="6">
        <f t="shared" si="0"/>
        <v>0</v>
      </c>
      <c r="D7" s="5">
        <f t="shared" si="1"/>
        <v>0</v>
      </c>
    </row>
    <row r="8" spans="1:8" x14ac:dyDescent="0.25">
      <c r="A8" s="16" t="s">
        <v>10</v>
      </c>
      <c r="B8" s="32">
        <v>0</v>
      </c>
      <c r="C8" s="6">
        <f t="shared" si="0"/>
        <v>0</v>
      </c>
      <c r="D8" s="5">
        <f t="shared" si="1"/>
        <v>0</v>
      </c>
    </row>
    <row r="9" spans="1:8" x14ac:dyDescent="0.25">
      <c r="A9" s="16" t="s">
        <v>9</v>
      </c>
      <c r="B9" s="8">
        <v>739332960</v>
      </c>
      <c r="C9" s="6">
        <f t="shared" si="0"/>
        <v>0.39657357330719029</v>
      </c>
      <c r="D9" s="5">
        <f t="shared" si="1"/>
        <v>0.45320591400256938</v>
      </c>
    </row>
    <row r="10" spans="1:8" x14ac:dyDescent="0.25">
      <c r="A10" s="16" t="s">
        <v>8</v>
      </c>
      <c r="B10" s="32">
        <v>221413850.67000002</v>
      </c>
      <c r="C10" s="6">
        <f t="shared" si="0"/>
        <v>0.11876500398400545</v>
      </c>
      <c r="D10" s="5">
        <f t="shared" si="1"/>
        <v>0.13572513602765088</v>
      </c>
    </row>
    <row r="11" spans="1:8" x14ac:dyDescent="0.25">
      <c r="A11" s="7" t="s">
        <v>7</v>
      </c>
      <c r="B11" s="8">
        <v>407187087.95999998</v>
      </c>
      <c r="C11" s="6">
        <f t="shared" si="0"/>
        <v>0.21841260597504863</v>
      </c>
      <c r="D11" s="5">
        <f t="shared" si="1"/>
        <v>0.24960282626782446</v>
      </c>
    </row>
    <row r="12" spans="1:8" ht="15.75" thickBot="1" x14ac:dyDescent="0.3">
      <c r="A12" s="7" t="s">
        <v>6</v>
      </c>
      <c r="B12" s="8">
        <v>0</v>
      </c>
      <c r="C12" s="6">
        <f t="shared" si="0"/>
        <v>0</v>
      </c>
      <c r="D12" s="5">
        <f t="shared" si="1"/>
        <v>0</v>
      </c>
      <c r="G12" s="31"/>
      <c r="H12" s="31"/>
    </row>
    <row r="13" spans="1:8" ht="15.75" thickTop="1" x14ac:dyDescent="0.25">
      <c r="A13" s="33" t="s">
        <v>5</v>
      </c>
      <c r="B13" s="15">
        <v>78476138</v>
      </c>
      <c r="C13" s="14">
        <f t="shared" si="0"/>
        <v>4.2094109352311553E-2</v>
      </c>
      <c r="D13" s="13">
        <f>+B13/$B$20</f>
        <v>4.8105321653293759E-2</v>
      </c>
    </row>
    <row r="14" spans="1:8" x14ac:dyDescent="0.25">
      <c r="A14" s="7" t="s">
        <v>4</v>
      </c>
      <c r="B14" s="8">
        <v>4620268.62</v>
      </c>
      <c r="C14" s="6">
        <f t="shared" si="0"/>
        <v>2.4782831760570786E-3</v>
      </c>
      <c r="D14" s="5">
        <f>+B14/$B$20</f>
        <v>2.8321922275242402E-3</v>
      </c>
    </row>
    <row r="15" spans="1:8" ht="15.75" thickBot="1" x14ac:dyDescent="0.3">
      <c r="A15" s="12" t="s">
        <v>3</v>
      </c>
      <c r="B15" s="11">
        <v>9934149.5899999999</v>
      </c>
      <c r="C15" s="10">
        <f t="shared" si="0"/>
        <v>5.3286156763178247E-3</v>
      </c>
      <c r="D15" s="9">
        <f>+B15/$B$20</f>
        <v>6.0895639561019971E-3</v>
      </c>
    </row>
    <row r="16" spans="1:8" ht="16.5" thickTop="1" thickBot="1" x14ac:dyDescent="0.3">
      <c r="A16" s="27" t="s">
        <v>20</v>
      </c>
      <c r="B16" s="28">
        <f>SUM(B5:B15)</f>
        <v>1864302136.51</v>
      </c>
      <c r="C16" s="29">
        <f t="shared" si="0"/>
        <v>1</v>
      </c>
      <c r="D16" s="30">
        <f>+B16/$B$20</f>
        <v>1.1428041213717259</v>
      </c>
    </row>
    <row r="17" spans="1:4" ht="15.75" thickTop="1" x14ac:dyDescent="0.25">
      <c r="A17" s="7" t="s">
        <v>2</v>
      </c>
      <c r="B17" s="15">
        <v>153817947.52000001</v>
      </c>
      <c r="C17" s="6">
        <f t="shared" si="0"/>
        <v>8.250698452126938E-2</v>
      </c>
      <c r="D17" s="5">
        <f t="shared" si="1"/>
        <v>9.4289321952859856E-2</v>
      </c>
    </row>
    <row r="18" spans="1:4" x14ac:dyDescent="0.25">
      <c r="A18" s="7" t="s">
        <v>19</v>
      </c>
      <c r="B18" s="8">
        <v>3654975.48</v>
      </c>
      <c r="C18" s="6">
        <f t="shared" si="0"/>
        <v>1.9605059761623007E-3</v>
      </c>
      <c r="D18" s="5">
        <f t="shared" si="1"/>
        <v>2.2404743095321756E-3</v>
      </c>
    </row>
    <row r="19" spans="1:4" ht="15.75" thickBot="1" x14ac:dyDescent="0.3">
      <c r="A19" s="7" t="s">
        <v>1</v>
      </c>
      <c r="B19" s="35">
        <v>75489160</v>
      </c>
      <c r="C19" s="6">
        <f>+B19/$B$16</f>
        <v>4.0491913044372073E-2</v>
      </c>
      <c r="D19" s="5">
        <f t="shared" si="1"/>
        <v>4.6274325109333964E-2</v>
      </c>
    </row>
    <row r="20" spans="1:4" ht="15.75" thickBot="1" x14ac:dyDescent="0.3">
      <c r="A20" s="4" t="s">
        <v>0</v>
      </c>
      <c r="B20" s="3">
        <f>+B16-SUM(B17:B19)</f>
        <v>1631340053.51</v>
      </c>
      <c r="C20" s="2">
        <f>+B20/$B$16</f>
        <v>0.87504059645819621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810A3-62BF-4D80-BB91-A607E075A22B}">
  <dimension ref="A1:H20"/>
  <sheetViews>
    <sheetView workbookViewId="0">
      <selection activeCell="B20" sqref="B20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6" t="s">
        <v>28</v>
      </c>
    </row>
    <row r="2" spans="1:8" ht="15.75" thickBot="1" x14ac:dyDescent="0.3">
      <c r="A2" s="25"/>
    </row>
    <row r="3" spans="1:8" x14ac:dyDescent="0.25">
      <c r="A3" s="24"/>
      <c r="B3" s="23"/>
      <c r="C3" s="22" t="s">
        <v>17</v>
      </c>
      <c r="D3" s="21" t="s">
        <v>17</v>
      </c>
    </row>
    <row r="4" spans="1:8" ht="15.75" thickBot="1" x14ac:dyDescent="0.3">
      <c r="A4" s="20" t="s">
        <v>16</v>
      </c>
      <c r="B4" s="19" t="s">
        <v>15</v>
      </c>
      <c r="C4" s="18" t="s">
        <v>18</v>
      </c>
      <c r="D4" s="17" t="s">
        <v>14</v>
      </c>
    </row>
    <row r="5" spans="1:8" x14ac:dyDescent="0.25">
      <c r="A5" s="7" t="s">
        <v>13</v>
      </c>
      <c r="B5" s="34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404313630</v>
      </c>
      <c r="C6" s="6">
        <f t="shared" ref="C6:C18" si="0">+B6/$B$16</f>
        <v>0.19781660074641436</v>
      </c>
      <c r="D6" s="5">
        <f t="shared" ref="D6:D19" si="1">+B6/$B$20</f>
        <v>0.24134635699080703</v>
      </c>
    </row>
    <row r="7" spans="1:8" x14ac:dyDescent="0.25">
      <c r="A7" s="7" t="s">
        <v>11</v>
      </c>
      <c r="B7" s="32">
        <v>0</v>
      </c>
      <c r="C7" s="6">
        <f t="shared" si="0"/>
        <v>0</v>
      </c>
      <c r="D7" s="5">
        <f t="shared" si="1"/>
        <v>0</v>
      </c>
    </row>
    <row r="8" spans="1:8" x14ac:dyDescent="0.25">
      <c r="A8" s="16" t="s">
        <v>10</v>
      </c>
      <c r="B8" s="32">
        <v>0</v>
      </c>
      <c r="C8" s="6">
        <f t="shared" si="0"/>
        <v>0</v>
      </c>
      <c r="D8" s="5">
        <f t="shared" si="1"/>
        <v>0</v>
      </c>
    </row>
    <row r="9" spans="1:8" x14ac:dyDescent="0.25">
      <c r="A9" s="16" t="s">
        <v>9</v>
      </c>
      <c r="B9" s="8">
        <v>1137940351</v>
      </c>
      <c r="C9" s="6">
        <f t="shared" si="0"/>
        <v>0.55675464635461736</v>
      </c>
      <c r="D9" s="5">
        <f t="shared" si="1"/>
        <v>0.67926910647729155</v>
      </c>
    </row>
    <row r="10" spans="1:8" x14ac:dyDescent="0.25">
      <c r="A10" s="16" t="s">
        <v>8</v>
      </c>
      <c r="B10" s="32">
        <v>222748332.34</v>
      </c>
      <c r="C10" s="6">
        <f t="shared" si="0"/>
        <v>0.10898301381883019</v>
      </c>
      <c r="D10" s="5">
        <f t="shared" si="1"/>
        <v>0.13296484349547297</v>
      </c>
    </row>
    <row r="11" spans="1:8" x14ac:dyDescent="0.25">
      <c r="A11" s="7" t="s">
        <v>7</v>
      </c>
      <c r="B11" s="8">
        <v>65328379.859999999</v>
      </c>
      <c r="C11" s="6">
        <f t="shared" si="0"/>
        <v>3.1962904728627908E-2</v>
      </c>
      <c r="D11" s="5">
        <f t="shared" si="1"/>
        <v>3.899637637079563E-2</v>
      </c>
    </row>
    <row r="12" spans="1:8" ht="15.75" thickBot="1" x14ac:dyDescent="0.3">
      <c r="A12" s="7" t="s">
        <v>6</v>
      </c>
      <c r="B12" s="8">
        <v>120000000</v>
      </c>
      <c r="C12" s="6">
        <f t="shared" si="0"/>
        <v>5.8711827473067683E-2</v>
      </c>
      <c r="D12" s="5">
        <f t="shared" si="1"/>
        <v>7.1631428401008501E-2</v>
      </c>
      <c r="G12" s="31"/>
      <c r="H12" s="31"/>
    </row>
    <row r="13" spans="1:8" ht="15.75" thickTop="1" x14ac:dyDescent="0.25">
      <c r="A13" s="33" t="s">
        <v>5</v>
      </c>
      <c r="B13" s="15">
        <v>78476138</v>
      </c>
      <c r="C13" s="14">
        <f t="shared" si="0"/>
        <v>3.839564562507209E-2</v>
      </c>
      <c r="D13" s="13">
        <f>+B13/$B$20</f>
        <v>4.6844648836122188E-2</v>
      </c>
    </row>
    <row r="14" spans="1:8" x14ac:dyDescent="0.25">
      <c r="A14" s="7" t="s">
        <v>4</v>
      </c>
      <c r="B14" s="8">
        <v>4511273.16</v>
      </c>
      <c r="C14" s="6">
        <f t="shared" si="0"/>
        <v>2.2072090954483405E-3</v>
      </c>
      <c r="D14" s="5">
        <f>+B14/$B$20</f>
        <v>2.692907836316095E-3</v>
      </c>
    </row>
    <row r="15" spans="1:8" ht="15.75" thickBot="1" x14ac:dyDescent="0.3">
      <c r="A15" s="12" t="s">
        <v>3</v>
      </c>
      <c r="B15" s="11">
        <v>10563089</v>
      </c>
      <c r="C15" s="10">
        <f t="shared" si="0"/>
        <v>5.1681521579221585E-3</v>
      </c>
      <c r="D15" s="9">
        <f>+B15/$B$20</f>
        <v>6.3054096116415045E-3</v>
      </c>
    </row>
    <row r="16" spans="1:8" ht="16.5" thickTop="1" thickBot="1" x14ac:dyDescent="0.3">
      <c r="A16" s="27" t="s">
        <v>20</v>
      </c>
      <c r="B16" s="28">
        <f>SUM(B5:B15)</f>
        <v>2043881193.3599999</v>
      </c>
      <c r="C16" s="29">
        <f t="shared" si="0"/>
        <v>1</v>
      </c>
      <c r="D16" s="30">
        <f>+B16/$B$20</f>
        <v>1.2200510780194553</v>
      </c>
    </row>
    <row r="17" spans="1:4" ht="15.75" thickTop="1" x14ac:dyDescent="0.25">
      <c r="A17" s="7" t="s">
        <v>2</v>
      </c>
      <c r="B17" s="15">
        <v>290760517.77999997</v>
      </c>
      <c r="C17" s="6">
        <f t="shared" si="0"/>
        <v>0.14225901129899321</v>
      </c>
      <c r="D17" s="5">
        <f t="shared" si="1"/>
        <v>0.17356326009331857</v>
      </c>
    </row>
    <row r="18" spans="1:4" x14ac:dyDescent="0.25">
      <c r="A18" s="7" t="s">
        <v>19</v>
      </c>
      <c r="B18" s="8">
        <v>3151527.91</v>
      </c>
      <c r="C18" s="6">
        <f t="shared" si="0"/>
        <v>1.5419330244039798E-3</v>
      </c>
      <c r="D18" s="5">
        <f t="shared" si="1"/>
        <v>1.8812370486578748E-3</v>
      </c>
    </row>
    <row r="19" spans="1:4" ht="15.75" thickBot="1" x14ac:dyDescent="0.3">
      <c r="A19" s="7" t="s">
        <v>1</v>
      </c>
      <c r="B19" s="35">
        <v>74726831.849999994</v>
      </c>
      <c r="C19" s="6">
        <f>+B19/$B$16</f>
        <v>3.6561240493217823E-2</v>
      </c>
      <c r="D19" s="5">
        <f t="shared" si="1"/>
        <v>4.4606580877478971E-2</v>
      </c>
    </row>
    <row r="20" spans="1:4" ht="15.75" thickBot="1" x14ac:dyDescent="0.3">
      <c r="A20" s="4" t="s">
        <v>0</v>
      </c>
      <c r="B20" s="3">
        <f>+B16-SUM(B17:B19)</f>
        <v>1675242315.8199999</v>
      </c>
      <c r="C20" s="2">
        <f>+B20/$B$16</f>
        <v>0.81963781518338497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77E1-F6A8-4361-BF53-B4D9EF808318}">
  <dimension ref="A1:H20"/>
  <sheetViews>
    <sheetView workbookViewId="0">
      <selection activeCell="B19" sqref="B19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6" t="s">
        <v>29</v>
      </c>
    </row>
    <row r="2" spans="1:8" ht="15.75" thickBot="1" x14ac:dyDescent="0.3">
      <c r="A2" s="25"/>
    </row>
    <row r="3" spans="1:8" x14ac:dyDescent="0.25">
      <c r="A3" s="24"/>
      <c r="B3" s="23"/>
      <c r="C3" s="22" t="s">
        <v>17</v>
      </c>
      <c r="D3" s="21" t="s">
        <v>17</v>
      </c>
    </row>
    <row r="4" spans="1:8" ht="15.75" thickBot="1" x14ac:dyDescent="0.3">
      <c r="A4" s="20" t="s">
        <v>16</v>
      </c>
      <c r="B4" s="19" t="s">
        <v>15</v>
      </c>
      <c r="C4" s="18" t="s">
        <v>18</v>
      </c>
      <c r="D4" s="17" t="s">
        <v>14</v>
      </c>
    </row>
    <row r="5" spans="1:8" x14ac:dyDescent="0.25">
      <c r="A5" s="7" t="s">
        <v>13</v>
      </c>
      <c r="B5" s="34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405606068.32999998</v>
      </c>
      <c r="C6" s="6">
        <f t="shared" ref="C6:C18" si="0">+B6/$B$16</f>
        <v>0.19729165479320709</v>
      </c>
      <c r="D6" s="5">
        <f t="shared" ref="D6:D19" si="1">+B6/$B$20</f>
        <v>0.23762868404460416</v>
      </c>
    </row>
    <row r="7" spans="1:8" x14ac:dyDescent="0.25">
      <c r="A7" s="7" t="s">
        <v>11</v>
      </c>
      <c r="B7" s="32">
        <v>0</v>
      </c>
      <c r="C7" s="6">
        <f t="shared" si="0"/>
        <v>0</v>
      </c>
      <c r="D7" s="5">
        <f t="shared" si="1"/>
        <v>0</v>
      </c>
    </row>
    <row r="8" spans="1:8" x14ac:dyDescent="0.25">
      <c r="A8" s="16" t="s">
        <v>10</v>
      </c>
      <c r="B8" s="32">
        <v>0</v>
      </c>
      <c r="C8" s="6">
        <f t="shared" si="0"/>
        <v>0</v>
      </c>
      <c r="D8" s="5">
        <f t="shared" si="1"/>
        <v>0</v>
      </c>
    </row>
    <row r="9" spans="1:8" x14ac:dyDescent="0.25">
      <c r="A9" s="16" t="s">
        <v>9</v>
      </c>
      <c r="B9" s="8">
        <v>1138061351</v>
      </c>
      <c r="C9" s="6">
        <f t="shared" si="0"/>
        <v>0.55356668631571337</v>
      </c>
      <c r="D9" s="5">
        <f t="shared" si="1"/>
        <v>0.66674550090835516</v>
      </c>
    </row>
    <row r="10" spans="1:8" x14ac:dyDescent="0.25">
      <c r="A10" s="16" t="s">
        <v>8</v>
      </c>
      <c r="B10" s="32">
        <v>224444295.00999999</v>
      </c>
      <c r="C10" s="6">
        <f t="shared" si="0"/>
        <v>0.10917239614716702</v>
      </c>
      <c r="D10" s="5">
        <f t="shared" si="1"/>
        <v>0.1314931077933294</v>
      </c>
    </row>
    <row r="11" spans="1:8" x14ac:dyDescent="0.25">
      <c r="A11" s="7" t="s">
        <v>7</v>
      </c>
      <c r="B11" s="8">
        <v>74673369.289999977</v>
      </c>
      <c r="C11" s="6">
        <f t="shared" si="0"/>
        <v>3.6322022145443056E-2</v>
      </c>
      <c r="D11" s="5">
        <f t="shared" si="1"/>
        <v>4.3748197729434724E-2</v>
      </c>
    </row>
    <row r="12" spans="1:8" ht="15.75" thickBot="1" x14ac:dyDescent="0.3">
      <c r="A12" s="7" t="s">
        <v>6</v>
      </c>
      <c r="B12" s="8">
        <v>120000000</v>
      </c>
      <c r="C12" s="6">
        <f t="shared" si="0"/>
        <v>5.8369438782466483E-2</v>
      </c>
      <c r="D12" s="5">
        <f t="shared" si="1"/>
        <v>7.0303292558612354E-2</v>
      </c>
      <c r="G12" s="31"/>
      <c r="H12" s="31"/>
    </row>
    <row r="13" spans="1:8" ht="15.75" thickTop="1" x14ac:dyDescent="0.25">
      <c r="A13" s="33" t="s">
        <v>5</v>
      </c>
      <c r="B13" s="15">
        <v>78476138</v>
      </c>
      <c r="C13" s="14">
        <f t="shared" si="0"/>
        <v>3.8171734440628269E-2</v>
      </c>
      <c r="D13" s="13">
        <f>+B13/$B$20</f>
        <v>4.597609073903363E-2</v>
      </c>
    </row>
    <row r="14" spans="1:8" x14ac:dyDescent="0.25">
      <c r="A14" s="7" t="s">
        <v>4</v>
      </c>
      <c r="B14" s="8">
        <v>4277933.9400000004</v>
      </c>
      <c r="C14" s="6">
        <f t="shared" si="0"/>
        <v>2.0808383602188806E-3</v>
      </c>
      <c r="D14" s="5">
        <f>+B14/$B$20</f>
        <v>2.5062736777519768E-3</v>
      </c>
    </row>
    <row r="15" spans="1:8" ht="15.75" thickBot="1" x14ac:dyDescent="0.3">
      <c r="A15" s="12" t="s">
        <v>3</v>
      </c>
      <c r="B15" s="11">
        <v>10331219.459999999</v>
      </c>
      <c r="C15" s="10">
        <f t="shared" si="0"/>
        <v>5.0252290151558037E-3</v>
      </c>
      <c r="D15" s="9">
        <f>+B15/$B$20</f>
        <v>6.0526562015300748E-3</v>
      </c>
    </row>
    <row r="16" spans="1:8" ht="16.5" thickTop="1" thickBot="1" x14ac:dyDescent="0.3">
      <c r="A16" s="27" t="s">
        <v>20</v>
      </c>
      <c r="B16" s="28">
        <f>SUM(B5:B15)</f>
        <v>2055870375.03</v>
      </c>
      <c r="C16" s="29">
        <f t="shared" si="0"/>
        <v>1</v>
      </c>
      <c r="D16" s="30">
        <f>+B16/$B$20</f>
        <v>1.2044538036526515</v>
      </c>
    </row>
    <row r="17" spans="1:4" ht="15.75" thickTop="1" x14ac:dyDescent="0.25">
      <c r="A17" s="7" t="s">
        <v>2</v>
      </c>
      <c r="B17" s="15">
        <v>261513164.60000002</v>
      </c>
      <c r="C17" s="6">
        <f t="shared" si="0"/>
        <v>0.1272031387660732</v>
      </c>
      <c r="D17" s="5">
        <f t="shared" si="1"/>
        <v>0.15321030432335289</v>
      </c>
    </row>
    <row r="18" spans="1:4" x14ac:dyDescent="0.25">
      <c r="A18" s="7" t="s">
        <v>19</v>
      </c>
      <c r="B18" s="8">
        <v>2785598.61</v>
      </c>
      <c r="C18" s="6">
        <f t="shared" si="0"/>
        <v>1.3549485628243227E-3</v>
      </c>
      <c r="D18" s="5">
        <f t="shared" si="1"/>
        <v>1.6319729502474491E-3</v>
      </c>
    </row>
    <row r="19" spans="1:4" ht="15.75" thickBot="1" x14ac:dyDescent="0.3">
      <c r="A19" s="7" t="s">
        <v>1</v>
      </c>
      <c r="B19" s="35">
        <v>84681427.409999996</v>
      </c>
      <c r="C19" s="6">
        <f>+B19/$B$16</f>
        <v>4.1190061610165619E-2</v>
      </c>
      <c r="D19" s="5">
        <f t="shared" si="1"/>
        <v>4.9611526379051037E-2</v>
      </c>
    </row>
    <row r="20" spans="1:4" ht="15.75" thickBot="1" x14ac:dyDescent="0.3">
      <c r="A20" s="4" t="s">
        <v>0</v>
      </c>
      <c r="B20" s="3">
        <f>+B16-SUM(B17:B19)</f>
        <v>1706890184.4099998</v>
      </c>
      <c r="C20" s="2">
        <f>+B20/$B$16</f>
        <v>0.8302518510609368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leden 2018</vt:lpstr>
      <vt:lpstr>únor 2018</vt:lpstr>
      <vt:lpstr>březen 2018</vt:lpstr>
      <vt:lpstr>duben 2018</vt:lpstr>
      <vt:lpstr>květen 2018</vt:lpstr>
      <vt:lpstr>červen 2018</vt:lpstr>
      <vt:lpstr>červenec 2018</vt:lpstr>
      <vt:lpstr>srpen 2018</vt:lpstr>
      <vt:lpstr>září 2018</vt:lpstr>
      <vt:lpstr>říjen 2018</vt:lpstr>
      <vt:lpstr>listopad 2018</vt:lpstr>
      <vt:lpstr>prosinec 2018</vt:lpstr>
    </vt:vector>
  </TitlesOfParts>
  <Company>Finesko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martin.krbec</dc:creator>
  <cp:lastModifiedBy>Macků Ondřej</cp:lastModifiedBy>
  <cp:lastPrinted>2018-03-02T07:40:39Z</cp:lastPrinted>
  <dcterms:created xsi:type="dcterms:W3CDTF">2009-05-19T11:53:15Z</dcterms:created>
  <dcterms:modified xsi:type="dcterms:W3CDTF">2019-01-02T15:52:43Z</dcterms:modified>
</cp:coreProperties>
</file>