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B:\Andrea\"/>
    </mc:Choice>
  </mc:AlternateContent>
  <xr:revisionPtr revIDLastSave="0" documentId="8_{138EBB0D-96A9-4F60-8108-D3E7E59D7DB9}" xr6:coauthVersionLast="45" xr6:coauthVersionMax="45" xr10:uidLastSave="{00000000-0000-0000-0000-000000000000}"/>
  <bookViews>
    <workbookView xWindow="-120" yWindow="-120" windowWidth="29040" windowHeight="15840" firstSheet="2" activeTab="11" xr2:uid="{00000000-000D-0000-FFFF-FFFF00000000}"/>
  </bookViews>
  <sheets>
    <sheet name="leden 2019" sheetId="24" r:id="rId1"/>
    <sheet name="únor 2019" sheetId="25" r:id="rId2"/>
    <sheet name="březen 2019" sheetId="26" r:id="rId3"/>
    <sheet name="duben 2019" sheetId="27" r:id="rId4"/>
    <sheet name="květen 2019" sheetId="28" r:id="rId5"/>
    <sheet name="červen 2019" sheetId="29" r:id="rId6"/>
    <sheet name="červenec 2019" sheetId="30" r:id="rId7"/>
    <sheet name="srpen 2019" sheetId="31" r:id="rId8"/>
    <sheet name="září 2019" sheetId="32" r:id="rId9"/>
    <sheet name="říjen 2019" sheetId="33" r:id="rId10"/>
    <sheet name="listopad 2019" sheetId="34" r:id="rId11"/>
    <sheet name="prosinec 2019" sheetId="35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35" l="1"/>
  <c r="C19" i="35" s="1"/>
  <c r="C6" i="35" l="1"/>
  <c r="C8" i="35"/>
  <c r="C10" i="35"/>
  <c r="C12" i="35"/>
  <c r="C14" i="35"/>
  <c r="C16" i="35"/>
  <c r="B20" i="35"/>
  <c r="C5" i="35"/>
  <c r="C7" i="35"/>
  <c r="C9" i="35"/>
  <c r="C11" i="35"/>
  <c r="C13" i="35"/>
  <c r="C15" i="35"/>
  <c r="C18" i="35"/>
  <c r="C17" i="35"/>
  <c r="D12" i="34"/>
  <c r="D7" i="34"/>
  <c r="C14" i="34"/>
  <c r="C16" i="34"/>
  <c r="C17" i="34"/>
  <c r="C18" i="34"/>
  <c r="C19" i="34"/>
  <c r="C20" i="34"/>
  <c r="D20" i="35" l="1"/>
  <c r="D15" i="35"/>
  <c r="D13" i="35"/>
  <c r="D11" i="35"/>
  <c r="D9" i="35"/>
  <c r="D7" i="35"/>
  <c r="D5" i="35"/>
  <c r="D12" i="35"/>
  <c r="D8" i="35"/>
  <c r="D19" i="35"/>
  <c r="C20" i="35"/>
  <c r="D18" i="35"/>
  <c r="D14" i="35"/>
  <c r="D10" i="35"/>
  <c r="D6" i="35"/>
  <c r="D17" i="35"/>
  <c r="D16" i="35"/>
  <c r="B16" i="34"/>
  <c r="C6" i="34" l="1"/>
  <c r="C8" i="34"/>
  <c r="C10" i="34"/>
  <c r="C12" i="34"/>
  <c r="B20" i="34"/>
  <c r="D16" i="34" s="1"/>
  <c r="C7" i="34"/>
  <c r="C9" i="34"/>
  <c r="C11" i="34"/>
  <c r="C13" i="34"/>
  <c r="C15" i="34"/>
  <c r="C5" i="34"/>
  <c r="B16" i="33"/>
  <c r="C19" i="33" s="1"/>
  <c r="D20" i="34" l="1"/>
  <c r="D15" i="34"/>
  <c r="D13" i="34"/>
  <c r="D11" i="34"/>
  <c r="D9" i="34"/>
  <c r="D5" i="34"/>
  <c r="D14" i="34"/>
  <c r="D10" i="34"/>
  <c r="D8" i="34"/>
  <c r="D6" i="34"/>
  <c r="D17" i="34"/>
  <c r="D18" i="34"/>
  <c r="D19" i="34"/>
  <c r="C6" i="33"/>
  <c r="C8" i="33"/>
  <c r="C10" i="33"/>
  <c r="C12" i="33"/>
  <c r="C14" i="33"/>
  <c r="C16" i="33"/>
  <c r="B20" i="33"/>
  <c r="C5" i="33"/>
  <c r="C7" i="33"/>
  <c r="C9" i="33"/>
  <c r="C11" i="33"/>
  <c r="C13" i="33"/>
  <c r="C15" i="33"/>
  <c r="C18" i="33"/>
  <c r="C17" i="33"/>
  <c r="B16" i="32"/>
  <c r="C19" i="32" s="1"/>
  <c r="D20" i="33" l="1"/>
  <c r="D15" i="33"/>
  <c r="D13" i="33"/>
  <c r="D11" i="33"/>
  <c r="D9" i="33"/>
  <c r="D7" i="33"/>
  <c r="D5" i="33"/>
  <c r="D12" i="33"/>
  <c r="D8" i="33"/>
  <c r="D19" i="33"/>
  <c r="C20" i="33"/>
  <c r="D18" i="33"/>
  <c r="D14" i="33"/>
  <c r="D10" i="33"/>
  <c r="D6" i="33"/>
  <c r="D17" i="33"/>
  <c r="D16" i="33"/>
  <c r="C16" i="32"/>
  <c r="C18" i="32"/>
  <c r="B20" i="32"/>
  <c r="C8" i="32"/>
  <c r="C12" i="32"/>
  <c r="C7" i="32"/>
  <c r="C9" i="32"/>
  <c r="C11" i="32"/>
  <c r="C13" i="32"/>
  <c r="C15" i="32"/>
  <c r="C6" i="32"/>
  <c r="C10" i="32"/>
  <c r="C14" i="32"/>
  <c r="C5" i="32"/>
  <c r="C17" i="32"/>
  <c r="D20" i="32" l="1"/>
  <c r="D15" i="32"/>
  <c r="D13" i="32"/>
  <c r="D11" i="32"/>
  <c r="D9" i="32"/>
  <c r="D7" i="32"/>
  <c r="D5" i="32"/>
  <c r="C20" i="32"/>
  <c r="D18" i="32"/>
  <c r="D14" i="32"/>
  <c r="D12" i="32"/>
  <c r="D10" i="32"/>
  <c r="D8" i="32"/>
  <c r="D6" i="32"/>
  <c r="D19" i="32"/>
  <c r="D17" i="32"/>
  <c r="D16" i="32"/>
  <c r="B16" i="31" l="1"/>
  <c r="C19" i="31" s="1"/>
  <c r="C14" i="31" l="1"/>
  <c r="C6" i="31"/>
  <c r="C12" i="31"/>
  <c r="C8" i="31"/>
  <c r="C10" i="31"/>
  <c r="C16" i="31"/>
  <c r="C18" i="31"/>
  <c r="B20" i="31"/>
  <c r="D16" i="31" s="1"/>
  <c r="C5" i="31"/>
  <c r="C7" i="31"/>
  <c r="C9" i="31"/>
  <c r="C11" i="31"/>
  <c r="C13" i="31"/>
  <c r="C15" i="31"/>
  <c r="C17" i="31"/>
  <c r="B16" i="30"/>
  <c r="C19" i="30" s="1"/>
  <c r="D20" i="31" l="1"/>
  <c r="D15" i="31"/>
  <c r="D13" i="31"/>
  <c r="D11" i="31"/>
  <c r="D9" i="31"/>
  <c r="D7" i="31"/>
  <c r="D5" i="31"/>
  <c r="C20" i="31"/>
  <c r="D18" i="31"/>
  <c r="D14" i="31"/>
  <c r="D12" i="31"/>
  <c r="D10" i="31"/>
  <c r="D8" i="31"/>
  <c r="D6" i="31"/>
  <c r="D19" i="31"/>
  <c r="D17" i="31"/>
  <c r="C8" i="30"/>
  <c r="C12" i="30"/>
  <c r="C6" i="30"/>
  <c r="C14" i="30"/>
  <c r="C10" i="30"/>
  <c r="C16" i="30"/>
  <c r="C18" i="30"/>
  <c r="B20" i="30"/>
  <c r="C5" i="30"/>
  <c r="C7" i="30"/>
  <c r="C9" i="30"/>
  <c r="C11" i="30"/>
  <c r="C13" i="30"/>
  <c r="C15" i="30"/>
  <c r="C17" i="30"/>
  <c r="B16" i="29"/>
  <c r="D20" i="30" l="1"/>
  <c r="D15" i="30"/>
  <c r="D13" i="30"/>
  <c r="D11" i="30"/>
  <c r="D9" i="30"/>
  <c r="D7" i="30"/>
  <c r="D5" i="30"/>
  <c r="C20" i="30"/>
  <c r="D18" i="30"/>
  <c r="D14" i="30"/>
  <c r="D12" i="30"/>
  <c r="D10" i="30"/>
  <c r="D8" i="30"/>
  <c r="D6" i="30"/>
  <c r="D19" i="30"/>
  <c r="D17" i="30"/>
  <c r="D16" i="30"/>
  <c r="C19" i="29"/>
  <c r="C16" i="29" l="1"/>
  <c r="C18" i="29"/>
  <c r="B20" i="29"/>
  <c r="C8" i="29"/>
  <c r="C12" i="29"/>
  <c r="C11" i="29"/>
  <c r="C6" i="29"/>
  <c r="C10" i="29"/>
  <c r="C14" i="29"/>
  <c r="C5" i="29"/>
  <c r="C7" i="29"/>
  <c r="C9" i="29"/>
  <c r="C13" i="29"/>
  <c r="C15" i="29"/>
  <c r="C17" i="29"/>
  <c r="B16" i="28"/>
  <c r="C19" i="28" s="1"/>
  <c r="D20" i="29" l="1"/>
  <c r="D15" i="29"/>
  <c r="D13" i="29"/>
  <c r="D11" i="29"/>
  <c r="D9" i="29"/>
  <c r="D7" i="29"/>
  <c r="D5" i="29"/>
  <c r="D18" i="29"/>
  <c r="C20" i="29"/>
  <c r="D14" i="29"/>
  <c r="D12" i="29"/>
  <c r="D10" i="29"/>
  <c r="D8" i="29"/>
  <c r="D6" i="29"/>
  <c r="D19" i="29"/>
  <c r="D17" i="29"/>
  <c r="D16" i="29"/>
  <c r="C6" i="28"/>
  <c r="C14" i="28"/>
  <c r="C8" i="28"/>
  <c r="C10" i="28"/>
  <c r="C12" i="28"/>
  <c r="C16" i="28"/>
  <c r="C18" i="28"/>
  <c r="B20" i="28"/>
  <c r="D16" i="28" s="1"/>
  <c r="C5" i="28"/>
  <c r="C7" i="28"/>
  <c r="C9" i="28"/>
  <c r="C11" i="28"/>
  <c r="C13" i="28"/>
  <c r="C15" i="28"/>
  <c r="C17" i="28"/>
  <c r="B16" i="27"/>
  <c r="C19" i="27" s="1"/>
  <c r="D20" i="28" l="1"/>
  <c r="D15" i="28"/>
  <c r="D13" i="28"/>
  <c r="D11" i="28"/>
  <c r="D9" i="28"/>
  <c r="D7" i="28"/>
  <c r="D5" i="28"/>
  <c r="C20" i="28"/>
  <c r="D18" i="28"/>
  <c r="D14" i="28"/>
  <c r="D12" i="28"/>
  <c r="D10" i="28"/>
  <c r="D8" i="28"/>
  <c r="D6" i="28"/>
  <c r="D19" i="28"/>
  <c r="D17" i="28"/>
  <c r="C16" i="27"/>
  <c r="C18" i="27"/>
  <c r="B20" i="27"/>
  <c r="C6" i="27"/>
  <c r="C8" i="27"/>
  <c r="C10" i="27"/>
  <c r="C14" i="27"/>
  <c r="C5" i="27"/>
  <c r="C7" i="27"/>
  <c r="C9" i="27"/>
  <c r="C11" i="27"/>
  <c r="C13" i="27"/>
  <c r="C15" i="27"/>
  <c r="C12" i="27"/>
  <c r="C17" i="27"/>
  <c r="B16" i="26"/>
  <c r="C19" i="26" s="1"/>
  <c r="D20" i="27" l="1"/>
  <c r="D15" i="27"/>
  <c r="D13" i="27"/>
  <c r="D11" i="27"/>
  <c r="D9" i="27"/>
  <c r="D7" i="27"/>
  <c r="D5" i="27"/>
  <c r="C20" i="27"/>
  <c r="D18" i="27"/>
  <c r="D17" i="27"/>
  <c r="D14" i="27"/>
  <c r="D12" i="27"/>
  <c r="D10" i="27"/>
  <c r="D8" i="27"/>
  <c r="D6" i="27"/>
  <c r="D19" i="27"/>
  <c r="D16" i="27"/>
  <c r="C6" i="26"/>
  <c r="C10" i="26"/>
  <c r="C14" i="26"/>
  <c r="C16" i="26"/>
  <c r="C18" i="26"/>
  <c r="B20" i="26"/>
  <c r="D16" i="26" s="1"/>
  <c r="C8" i="26"/>
  <c r="C12" i="26"/>
  <c r="C5" i="26"/>
  <c r="C7" i="26"/>
  <c r="C9" i="26"/>
  <c r="C11" i="26"/>
  <c r="C13" i="26"/>
  <c r="C15" i="26"/>
  <c r="C17" i="26"/>
  <c r="D20" i="26" l="1"/>
  <c r="D15" i="26"/>
  <c r="D13" i="26"/>
  <c r="D11" i="26"/>
  <c r="D9" i="26"/>
  <c r="D7" i="26"/>
  <c r="D5" i="26"/>
  <c r="C20" i="26"/>
  <c r="D18" i="26"/>
  <c r="D14" i="26"/>
  <c r="D12" i="26"/>
  <c r="D10" i="26"/>
  <c r="D8" i="26"/>
  <c r="D6" i="26"/>
  <c r="D19" i="26"/>
  <c r="D17" i="26"/>
  <c r="B16" i="25"/>
  <c r="C19" i="25" s="1"/>
  <c r="C12" i="25" l="1"/>
  <c r="C6" i="25"/>
  <c r="C14" i="25"/>
  <c r="C8" i="25"/>
  <c r="C10" i="25"/>
  <c r="C16" i="25"/>
  <c r="C18" i="25"/>
  <c r="B20" i="25"/>
  <c r="C5" i="25"/>
  <c r="C7" i="25"/>
  <c r="C9" i="25"/>
  <c r="C11" i="25"/>
  <c r="C13" i="25"/>
  <c r="C15" i="25"/>
  <c r="C17" i="25"/>
  <c r="B16" i="24"/>
  <c r="C17" i="24" s="1"/>
  <c r="D20" i="25" l="1"/>
  <c r="D15" i="25"/>
  <c r="D13" i="25"/>
  <c r="D11" i="25"/>
  <c r="D9" i="25"/>
  <c r="D7" i="25"/>
  <c r="D5" i="25"/>
  <c r="C20" i="25"/>
  <c r="D18" i="25"/>
  <c r="D14" i="25"/>
  <c r="D12" i="25"/>
  <c r="D10" i="25"/>
  <c r="D8" i="25"/>
  <c r="D6" i="25"/>
  <c r="D19" i="25"/>
  <c r="D17" i="25"/>
  <c r="D16" i="25"/>
  <c r="B20" i="24"/>
  <c r="C5" i="24" l="1"/>
  <c r="C9" i="24"/>
  <c r="C13" i="24"/>
  <c r="C6" i="24"/>
  <c r="C14" i="24"/>
  <c r="C19" i="24"/>
  <c r="C8" i="24"/>
  <c r="C12" i="24"/>
  <c r="C10" i="24"/>
  <c r="C7" i="24"/>
  <c r="C11" i="24"/>
  <c r="C15" i="24"/>
  <c r="C20" i="24"/>
  <c r="D18" i="24"/>
  <c r="D16" i="24"/>
  <c r="D14" i="24"/>
  <c r="D12" i="24"/>
  <c r="D10" i="24"/>
  <c r="D8" i="24"/>
  <c r="D6" i="24"/>
  <c r="D19" i="24"/>
  <c r="D17" i="24"/>
  <c r="D20" i="24"/>
  <c r="D15" i="24"/>
  <c r="D13" i="24"/>
  <c r="D11" i="24"/>
  <c r="D9" i="24"/>
  <c r="D7" i="24"/>
  <c r="D5" i="24"/>
  <c r="C16" i="24"/>
  <c r="C18" i="24"/>
</calcChain>
</file>

<file path=xl/sharedStrings.xml><?xml version="1.0" encoding="utf-8"?>
<sst xmlns="http://schemas.openxmlformats.org/spreadsheetml/2006/main" count="276" uniqueCount="33">
  <si>
    <t>Vlastní kapitál</t>
  </si>
  <si>
    <t>Závazky</t>
  </si>
  <si>
    <t>Přijaté půjčky</t>
  </si>
  <si>
    <t>Ostatní aktiva</t>
  </si>
  <si>
    <t>Pohledávky</t>
  </si>
  <si>
    <t>Poskytnuté půjčky</t>
  </si>
  <si>
    <t>Termínové vklady</t>
  </si>
  <si>
    <t>Běžné účty + pokladní hotovost celkem</t>
  </si>
  <si>
    <t>Majetkové účasti v NS</t>
  </si>
  <si>
    <t>Nemovitosti</t>
  </si>
  <si>
    <t>Ostatní c.p.</t>
  </si>
  <si>
    <t xml:space="preserve">Podílové listy </t>
  </si>
  <si>
    <t>Dluhopisy (vč. AÚV)</t>
  </si>
  <si>
    <t>Akcie</t>
  </si>
  <si>
    <t>vl. kapitálu</t>
  </si>
  <si>
    <t>Ocenění v CZK</t>
  </si>
  <si>
    <t xml:space="preserve">Druh instrumentu </t>
  </si>
  <si>
    <t>Podíl na</t>
  </si>
  <si>
    <t xml:space="preserve">aktivech </t>
  </si>
  <si>
    <t>Výnosy příštích období</t>
  </si>
  <si>
    <t>Aktiva Celkem</t>
  </si>
  <si>
    <t>Přehled rozdělení majetku k 31.1.2019</t>
  </si>
  <si>
    <t>Přehled rozdělení majetku k 28.2.2019</t>
  </si>
  <si>
    <t>Přehled rozdělení majetku k 31.3.2019</t>
  </si>
  <si>
    <t>Přehled rozdělení majetku k 30.4.2019</t>
  </si>
  <si>
    <t>Přehled rozdělení majetku k 31.5.2019</t>
  </si>
  <si>
    <t>Přehled rozdělení majetku k 30.6.2019</t>
  </si>
  <si>
    <t>Přehled rozdělení majetku k 31.7.2019</t>
  </si>
  <si>
    <t>Přehled rozdělení majetku k 31.8.2019</t>
  </si>
  <si>
    <t>Přehled rozdělení majetku k 30.9.2019</t>
  </si>
  <si>
    <t>Přehled rozdělení majetku k 31.10.2019</t>
  </si>
  <si>
    <t>Přehled rozdělení majetku k 30.11.2019</t>
  </si>
  <si>
    <t>Přehled rozdělení majetku k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</si>
</sst>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35">
    <xf numFmtId="0" fontId="0" fillId="0" borderId="0" xfId="0"/>
    <xf numFmtId="10" fontId="1" fillId="0" borderId="1" xfId="2" applyNumberFormat="1" applyFont="1" applyBorder="1"/>
    <xf numFmtId="10" fontId="1" fillId="0" borderId="2" xfId="2" applyNumberFormat="1" applyFont="1" applyBorder="1"/>
    <xf numFmtId="4" fontId="1" fillId="0" borderId="3" xfId="0" applyNumberFormat="1" applyFont="1" applyBorder="1"/>
    <xf numFmtId="0" fontId="1" fillId="0" borderId="4" xfId="0" applyFont="1" applyBorder="1"/>
    <xf numFmtId="10" fontId="5" fillId="0" borderId="5" xfId="2" applyNumberFormat="1" applyBorder="1"/>
    <xf numFmtId="10" fontId="5" fillId="0" borderId="0" xfId="2" applyNumberFormat="1"/>
    <xf numFmtId="0" fontId="0" fillId="0" borderId="7" xfId="0" applyBorder="1"/>
    <xf numFmtId="4" fontId="0" fillId="0" borderId="6" xfId="0" applyNumberFormat="1" applyBorder="1"/>
    <xf numFmtId="10" fontId="5" fillId="0" borderId="8" xfId="2" applyNumberFormat="1" applyBorder="1"/>
    <xf numFmtId="10" fontId="5" fillId="0" borderId="9" xfId="2" applyNumberFormat="1" applyBorder="1"/>
    <xf numFmtId="4" fontId="0" fillId="0" borderId="10" xfId="0" applyNumberFormat="1" applyBorder="1"/>
    <xf numFmtId="0" fontId="0" fillId="0" borderId="11" xfId="0" applyBorder="1"/>
    <xf numFmtId="10" fontId="5" fillId="0" borderId="12" xfId="2" applyNumberFormat="1" applyBorder="1"/>
    <xf numFmtId="10" fontId="5" fillId="0" borderId="13" xfId="2" applyNumberFormat="1" applyBorder="1"/>
    <xf numFmtId="4" fontId="0" fillId="0" borderId="14" xfId="0" applyNumberForma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/>
    <xf numFmtId="0" fontId="3" fillId="0" borderId="0" xfId="0" applyFont="1"/>
    <xf numFmtId="0" fontId="6" fillId="0" borderId="11" xfId="0" applyFont="1" applyBorder="1"/>
    <xf numFmtId="4" fontId="6" fillId="0" borderId="10" xfId="0" applyNumberFormat="1" applyFont="1" applyBorder="1"/>
    <xf numFmtId="10" fontId="6" fillId="0" borderId="9" xfId="2" applyNumberFormat="1" applyFont="1" applyBorder="1"/>
    <xf numFmtId="10" fontId="6" fillId="0" borderId="8" xfId="2" applyNumberFormat="1" applyFont="1" applyBorder="1"/>
    <xf numFmtId="4" fontId="0" fillId="0" borderId="0" xfId="0" applyNumberFormat="1"/>
    <xf numFmtId="4" fontId="0" fillId="0" borderId="6" xfId="0" applyNumberFormat="1" applyBorder="1" applyAlignment="1">
      <alignment horizontal="right"/>
    </xf>
    <xf numFmtId="0" fontId="0" fillId="0" borderId="23" xfId="0" applyBorder="1"/>
    <xf numFmtId="4" fontId="0" fillId="0" borderId="21" xfId="0" applyNumberFormat="1" applyBorder="1" applyAlignment="1">
      <alignment horizontal="right"/>
    </xf>
    <xf numFmtId="4" fontId="0" fillId="0" borderId="17" xfId="0" applyNumberFormat="1" applyBorder="1"/>
  </cellXfs>
  <cellStyles count="3">
    <cellStyle name="Normální" xfId="0" builtinId="0"/>
    <cellStyle name="normální 2" xfId="1" xr:uid="{00000000-0005-0000-0000-000001000000}"/>
    <cellStyle name="Procent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FD582-7A32-41B3-8BF3-F7B695013A66}">
  <dimension ref="A1:H20"/>
  <sheetViews>
    <sheetView workbookViewId="0">
      <selection activeCell="C18" sqref="C18"/>
    </sheetView>
  </sheetViews>
  <sheetFormatPr defaultRowHeight="15" x14ac:dyDescent="0.25"/>
  <cols>
    <col min="1" max="1" width="40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7" max="7" width="12.42578125" bestFit="1" customWidth="1"/>
  </cols>
  <sheetData>
    <row r="1" spans="1:8" x14ac:dyDescent="0.25">
      <c r="A1" s="25" t="s">
        <v>21</v>
      </c>
    </row>
    <row r="2" spans="1:8" ht="15.75" thickBot="1" x14ac:dyDescent="0.3">
      <c r="A2" s="24"/>
    </row>
    <row r="3" spans="1:8" x14ac:dyDescent="0.25">
      <c r="A3" s="23"/>
      <c r="B3" s="22"/>
      <c r="C3" s="21" t="s">
        <v>17</v>
      </c>
      <c r="D3" s="20" t="s">
        <v>17</v>
      </c>
    </row>
    <row r="4" spans="1:8" ht="15.75" thickBot="1" x14ac:dyDescent="0.3">
      <c r="A4" s="19" t="s">
        <v>16</v>
      </c>
      <c r="B4" s="18" t="s">
        <v>15</v>
      </c>
      <c r="C4" s="17" t="s">
        <v>18</v>
      </c>
      <c r="D4" s="16" t="s">
        <v>14</v>
      </c>
    </row>
    <row r="5" spans="1:8" x14ac:dyDescent="0.25">
      <c r="A5" s="7" t="s">
        <v>13</v>
      </c>
      <c r="B5" s="33">
        <v>0</v>
      </c>
      <c r="C5" s="6">
        <f>+B5/$B$16</f>
        <v>0</v>
      </c>
      <c r="D5" s="5">
        <f>+B5/$B$20</f>
        <v>0</v>
      </c>
    </row>
    <row r="6" spans="1:8" x14ac:dyDescent="0.25">
      <c r="A6" s="7" t="s">
        <v>12</v>
      </c>
      <c r="B6" s="8">
        <v>236480616.66999999</v>
      </c>
      <c r="C6" s="6">
        <f t="shared" ref="C6:C18" si="0">+B6/$B$16</f>
        <v>0.11382312977634286</v>
      </c>
      <c r="D6" s="5">
        <f t="shared" ref="D6:D19" si="1">+B6/$B$20</f>
        <v>0.12824073560379426</v>
      </c>
    </row>
    <row r="7" spans="1:8" x14ac:dyDescent="0.25">
      <c r="A7" s="7" t="s">
        <v>11</v>
      </c>
      <c r="B7" s="31">
        <v>0</v>
      </c>
      <c r="C7" s="6">
        <f t="shared" si="0"/>
        <v>0</v>
      </c>
      <c r="D7" s="5">
        <f t="shared" si="1"/>
        <v>0</v>
      </c>
    </row>
    <row r="8" spans="1:8" x14ac:dyDescent="0.25">
      <c r="A8" s="7" t="s">
        <v>10</v>
      </c>
      <c r="B8" s="31">
        <v>0</v>
      </c>
      <c r="C8" s="6">
        <f t="shared" si="0"/>
        <v>0</v>
      </c>
      <c r="D8" s="5">
        <f t="shared" si="1"/>
        <v>0</v>
      </c>
    </row>
    <row r="9" spans="1:8" x14ac:dyDescent="0.25">
      <c r="A9" s="7" t="s">
        <v>9</v>
      </c>
      <c r="B9" s="8">
        <v>1245449450</v>
      </c>
      <c r="C9" s="6">
        <f t="shared" si="0"/>
        <v>0.59946120055601448</v>
      </c>
      <c r="D9" s="5">
        <f t="shared" si="1"/>
        <v>0.67539300207517927</v>
      </c>
    </row>
    <row r="10" spans="1:8" x14ac:dyDescent="0.25">
      <c r="A10" s="7" t="s">
        <v>8</v>
      </c>
      <c r="B10" s="31">
        <v>231617617.93000001</v>
      </c>
      <c r="C10" s="6">
        <f t="shared" si="0"/>
        <v>0.11148246547801845</v>
      </c>
      <c r="D10" s="5">
        <f t="shared" si="1"/>
        <v>0.12560358696793722</v>
      </c>
    </row>
    <row r="11" spans="1:8" x14ac:dyDescent="0.25">
      <c r="A11" s="7" t="s">
        <v>7</v>
      </c>
      <c r="B11" s="8">
        <v>150259407.58000001</v>
      </c>
      <c r="C11" s="6">
        <f t="shared" si="0"/>
        <v>7.2323035561774343E-2</v>
      </c>
      <c r="D11" s="5">
        <f t="shared" si="1"/>
        <v>8.14839593654276E-2</v>
      </c>
    </row>
    <row r="12" spans="1:8" ht="15.75" thickBot="1" x14ac:dyDescent="0.3">
      <c r="A12" s="7" t="s">
        <v>6</v>
      </c>
      <c r="B12" s="8">
        <v>120000000</v>
      </c>
      <c r="C12" s="6">
        <f t="shared" si="0"/>
        <v>5.7758541759139026E-2</v>
      </c>
      <c r="D12" s="5">
        <f t="shared" si="1"/>
        <v>6.5074628479719912E-2</v>
      </c>
      <c r="G12" s="30"/>
      <c r="H12" s="30"/>
    </row>
    <row r="13" spans="1:8" ht="15.75" thickTop="1" x14ac:dyDescent="0.25">
      <c r="A13" s="32" t="s">
        <v>5</v>
      </c>
      <c r="B13" s="15">
        <v>78476138</v>
      </c>
      <c r="C13" s="14">
        <f t="shared" si="0"/>
        <v>3.7772227448074638E-2</v>
      </c>
      <c r="D13" s="13">
        <f>+B13/$B$20</f>
        <v>4.2556712707276921E-2</v>
      </c>
    </row>
    <row r="14" spans="1:8" x14ac:dyDescent="0.25">
      <c r="A14" s="7" t="s">
        <v>4</v>
      </c>
      <c r="B14" s="8">
        <v>6267429.5899999999</v>
      </c>
      <c r="C14" s="6">
        <f t="shared" si="0"/>
        <v>3.0166466141373213E-3</v>
      </c>
      <c r="D14" s="5">
        <f>+B14/$B$20</f>
        <v>3.3987554341004442E-3</v>
      </c>
    </row>
    <row r="15" spans="1:8" ht="15.75" thickBot="1" x14ac:dyDescent="0.3">
      <c r="A15" s="12" t="s">
        <v>3</v>
      </c>
      <c r="B15" s="11">
        <v>9064119.709999999</v>
      </c>
      <c r="C15" s="10">
        <f t="shared" si="0"/>
        <v>4.3627528064989173E-3</v>
      </c>
      <c r="D15" s="9">
        <f>+B15/$B$20</f>
        <v>4.9153685218663052E-3</v>
      </c>
    </row>
    <row r="16" spans="1:8" ht="16.5" thickTop="1" thickBot="1" x14ac:dyDescent="0.3">
      <c r="A16" s="26" t="s">
        <v>20</v>
      </c>
      <c r="B16" s="27">
        <f>SUM(B5:B15)</f>
        <v>2077614779.48</v>
      </c>
      <c r="C16" s="28">
        <f t="shared" si="0"/>
        <v>1</v>
      </c>
      <c r="D16" s="29">
        <f>+B16/$B$20</f>
        <v>1.126666749155302</v>
      </c>
    </row>
    <row r="17" spans="1:4" ht="15.75" thickTop="1" x14ac:dyDescent="0.25">
      <c r="A17" s="7" t="s">
        <v>2</v>
      </c>
      <c r="B17" s="15">
        <v>146274810.45999998</v>
      </c>
      <c r="C17" s="6">
        <f>+B17/$B$16</f>
        <v>7.0405164568867126E-2</v>
      </c>
      <c r="D17" s="5">
        <f t="shared" si="1"/>
        <v>7.9323157888549559E-2</v>
      </c>
    </row>
    <row r="18" spans="1:4" x14ac:dyDescent="0.25">
      <c r="A18" s="7" t="s">
        <v>19</v>
      </c>
      <c r="B18" s="8">
        <v>6820362.6699999999</v>
      </c>
      <c r="C18" s="6">
        <f t="shared" si="0"/>
        <v>3.2827850173972328E-3</v>
      </c>
      <c r="D18" s="5">
        <f t="shared" si="1"/>
        <v>3.6986047237266713E-3</v>
      </c>
    </row>
    <row r="19" spans="1:4" ht="15.75" thickBot="1" x14ac:dyDescent="0.3">
      <c r="A19" s="7" t="s">
        <v>1</v>
      </c>
      <c r="B19" s="34">
        <v>80482954.840000004</v>
      </c>
      <c r="C19" s="6">
        <f>+B19/$B$16</f>
        <v>3.873815090020867E-2</v>
      </c>
      <c r="D19" s="5">
        <f t="shared" si="1"/>
        <v>4.3644986543025635E-2</v>
      </c>
    </row>
    <row r="20" spans="1:4" ht="15.75" thickBot="1" x14ac:dyDescent="0.3">
      <c r="A20" s="4" t="s">
        <v>0</v>
      </c>
      <c r="B20" s="3">
        <f>+B16-SUM(B17:B19)</f>
        <v>1844036651.51</v>
      </c>
      <c r="C20" s="2">
        <f>+B20/$B$16</f>
        <v>0.88757389951352694</v>
      </c>
      <c r="D20" s="1">
        <f>+B20/$B$20</f>
        <v>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71457-E685-4646-BED9-24D328274CAF}">
  <dimension ref="A1:H20"/>
  <sheetViews>
    <sheetView workbookViewId="0">
      <selection activeCell="C13" sqref="C13"/>
    </sheetView>
  </sheetViews>
  <sheetFormatPr defaultRowHeight="15" x14ac:dyDescent="0.25"/>
  <cols>
    <col min="1" max="1" width="40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7" max="7" width="12.42578125" bestFit="1" customWidth="1"/>
  </cols>
  <sheetData>
    <row r="1" spans="1:8" x14ac:dyDescent="0.25">
      <c r="A1" s="25" t="s">
        <v>30</v>
      </c>
    </row>
    <row r="2" spans="1:8" ht="15.75" thickBot="1" x14ac:dyDescent="0.3">
      <c r="A2" s="24"/>
    </row>
    <row r="3" spans="1:8" x14ac:dyDescent="0.25">
      <c r="A3" s="23"/>
      <c r="B3" s="22"/>
      <c r="C3" s="21" t="s">
        <v>17</v>
      </c>
      <c r="D3" s="20" t="s">
        <v>17</v>
      </c>
    </row>
    <row r="4" spans="1:8" ht="15.75" thickBot="1" x14ac:dyDescent="0.3">
      <c r="A4" s="19" t="s">
        <v>16</v>
      </c>
      <c r="B4" s="18" t="s">
        <v>15</v>
      </c>
      <c r="C4" s="17" t="s">
        <v>18</v>
      </c>
      <c r="D4" s="16" t="s">
        <v>14</v>
      </c>
    </row>
    <row r="5" spans="1:8" x14ac:dyDescent="0.25">
      <c r="A5" s="7" t="s">
        <v>13</v>
      </c>
      <c r="B5" s="33">
        <v>0</v>
      </c>
      <c r="C5" s="6">
        <f>+B5/$B$16</f>
        <v>0</v>
      </c>
      <c r="D5" s="5">
        <f>+B5/$B$20</f>
        <v>0</v>
      </c>
    </row>
    <row r="6" spans="1:8" x14ac:dyDescent="0.25">
      <c r="A6" s="7" t="s">
        <v>12</v>
      </c>
      <c r="B6" s="8">
        <v>239337916.66999999</v>
      </c>
      <c r="C6" s="6">
        <f t="shared" ref="C6:C18" si="0">+B6/$B$16</f>
        <v>0.10763895691260231</v>
      </c>
      <c r="D6" s="5">
        <f t="shared" ref="D6:D19" si="1">+B6/$B$20</f>
        <v>0.11810578708483696</v>
      </c>
    </row>
    <row r="7" spans="1:8" x14ac:dyDescent="0.25">
      <c r="A7" s="7" t="s">
        <v>11</v>
      </c>
      <c r="B7" s="31">
        <v>0</v>
      </c>
      <c r="C7" s="6">
        <f t="shared" si="0"/>
        <v>0</v>
      </c>
      <c r="D7" s="5">
        <f t="shared" si="1"/>
        <v>0</v>
      </c>
    </row>
    <row r="8" spans="1:8" x14ac:dyDescent="0.25">
      <c r="A8" s="7" t="s">
        <v>10</v>
      </c>
      <c r="B8" s="31">
        <v>0</v>
      </c>
      <c r="C8" s="6">
        <f t="shared" si="0"/>
        <v>0</v>
      </c>
      <c r="D8" s="5">
        <f t="shared" si="1"/>
        <v>0</v>
      </c>
    </row>
    <row r="9" spans="1:8" x14ac:dyDescent="0.25">
      <c r="A9" s="7" t="s">
        <v>9</v>
      </c>
      <c r="B9" s="8">
        <v>1325908840</v>
      </c>
      <c r="C9" s="6">
        <f t="shared" si="0"/>
        <v>0.59630937915942761</v>
      </c>
      <c r="D9" s="5">
        <f t="shared" si="1"/>
        <v>0.65429460291851871</v>
      </c>
    </row>
    <row r="10" spans="1:8" x14ac:dyDescent="0.25">
      <c r="A10" s="7" t="s">
        <v>8</v>
      </c>
      <c r="B10" s="31">
        <v>239455179.94</v>
      </c>
      <c r="C10" s="6">
        <f t="shared" si="0"/>
        <v>0.10769169446560928</v>
      </c>
      <c r="D10" s="5">
        <f t="shared" si="1"/>
        <v>0.11816365284631841</v>
      </c>
    </row>
    <row r="11" spans="1:8" x14ac:dyDescent="0.25">
      <c r="A11" s="7" t="s">
        <v>7</v>
      </c>
      <c r="B11" s="8">
        <v>57045671.720000006</v>
      </c>
      <c r="C11" s="6">
        <f t="shared" si="0"/>
        <v>2.5655511194182641E-2</v>
      </c>
      <c r="D11" s="5">
        <f t="shared" si="1"/>
        <v>2.8150257393455176E-2</v>
      </c>
    </row>
    <row r="12" spans="1:8" ht="15.75" thickBot="1" x14ac:dyDescent="0.3">
      <c r="A12" s="7" t="s">
        <v>6</v>
      </c>
      <c r="B12" s="8">
        <v>277000000</v>
      </c>
      <c r="C12" s="6">
        <f t="shared" si="0"/>
        <v>0.12457696415023634</v>
      </c>
      <c r="D12" s="5">
        <f t="shared" si="1"/>
        <v>0.13669084897905173</v>
      </c>
      <c r="G12" s="30"/>
      <c r="H12" s="30"/>
    </row>
    <row r="13" spans="1:8" ht="15.75" thickTop="1" x14ac:dyDescent="0.25">
      <c r="A13" s="32" t="s">
        <v>5</v>
      </c>
      <c r="B13" s="15">
        <v>72676138</v>
      </c>
      <c r="C13" s="14">
        <f t="shared" si="0"/>
        <v>3.2685099776908408E-2</v>
      </c>
      <c r="D13" s="13">
        <f>+B13/$B$20</f>
        <v>3.586340434562716E-2</v>
      </c>
    </row>
    <row r="14" spans="1:8" x14ac:dyDescent="0.25">
      <c r="A14" s="7" t="s">
        <v>4</v>
      </c>
      <c r="B14" s="8">
        <v>5190346.05</v>
      </c>
      <c r="C14" s="6">
        <f t="shared" si="0"/>
        <v>2.3342871978273313E-3</v>
      </c>
      <c r="D14" s="5">
        <f>+B14/$B$20</f>
        <v>2.5612736753413998E-3</v>
      </c>
    </row>
    <row r="15" spans="1:8" ht="15.75" thickBot="1" x14ac:dyDescent="0.3">
      <c r="A15" s="12" t="s">
        <v>3</v>
      </c>
      <c r="B15" s="11">
        <v>6910954.0799999991</v>
      </c>
      <c r="C15" s="10">
        <f t="shared" si="0"/>
        <v>3.108107143206099E-3</v>
      </c>
      <c r="D15" s="9">
        <f>+B15/$B$20</f>
        <v>3.4103400016261419E-3</v>
      </c>
    </row>
    <row r="16" spans="1:8" ht="16.5" thickTop="1" thickBot="1" x14ac:dyDescent="0.3">
      <c r="A16" s="26" t="s">
        <v>20</v>
      </c>
      <c r="B16" s="27">
        <f>SUM(B5:B15)</f>
        <v>2223525046.46</v>
      </c>
      <c r="C16" s="28">
        <f t="shared" si="0"/>
        <v>1</v>
      </c>
      <c r="D16" s="29">
        <f>+B16/$B$20</f>
        <v>1.0972401672447758</v>
      </c>
    </row>
    <row r="17" spans="1:4" ht="15.75" thickTop="1" x14ac:dyDescent="0.25">
      <c r="A17" s="7" t="s">
        <v>2</v>
      </c>
      <c r="B17" s="15">
        <v>114316080.87</v>
      </c>
      <c r="C17" s="6">
        <f t="shared" si="0"/>
        <v>5.1412094975947682E-2</v>
      </c>
      <c r="D17" s="5">
        <f t="shared" si="1"/>
        <v>5.641141568981313E-2</v>
      </c>
    </row>
    <row r="18" spans="1:4" x14ac:dyDescent="0.25">
      <c r="A18" s="7" t="s">
        <v>19</v>
      </c>
      <c r="B18" s="8">
        <v>6739211.9699999997</v>
      </c>
      <c r="C18" s="6">
        <f t="shared" si="0"/>
        <v>3.0308684764892907E-3</v>
      </c>
      <c r="D18" s="5">
        <f t="shared" si="1"/>
        <v>3.3255906340400277E-3</v>
      </c>
    </row>
    <row r="19" spans="1:4" ht="15.75" thickBot="1" x14ac:dyDescent="0.3">
      <c r="A19" s="7" t="s">
        <v>1</v>
      </c>
      <c r="B19" s="34">
        <v>75999056.649999991</v>
      </c>
      <c r="C19" s="6">
        <f>+B19/$B$16</f>
        <v>3.4179537024327904E-2</v>
      </c>
      <c r="D19" s="5">
        <f t="shared" si="1"/>
        <v>3.7503160920922554E-2</v>
      </c>
    </row>
    <row r="20" spans="1:4" ht="15.75" thickBot="1" x14ac:dyDescent="0.3">
      <c r="A20" s="4" t="s">
        <v>0</v>
      </c>
      <c r="B20" s="3">
        <f>+B16-SUM(B17:B19)</f>
        <v>2026470696.97</v>
      </c>
      <c r="C20" s="2">
        <f>+B20/$B$16</f>
        <v>0.9113774995232351</v>
      </c>
      <c r="D20" s="1">
        <f>+B20/$B$20</f>
        <v>1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9E6DA-3FFC-4073-8C64-1D58996D3ADE}">
  <dimension ref="A1:H20"/>
  <sheetViews>
    <sheetView workbookViewId="0">
      <selection activeCell="D13" sqref="D13"/>
    </sheetView>
  </sheetViews>
  <sheetFormatPr defaultRowHeight="15" x14ac:dyDescent="0.25"/>
  <cols>
    <col min="1" max="1" width="40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7" max="7" width="12.42578125" bestFit="1" customWidth="1"/>
  </cols>
  <sheetData>
    <row r="1" spans="1:8" x14ac:dyDescent="0.25">
      <c r="A1" s="25" t="s">
        <v>31</v>
      </c>
    </row>
    <row r="2" spans="1:8" ht="15.75" thickBot="1" x14ac:dyDescent="0.3">
      <c r="A2" s="24"/>
    </row>
    <row r="3" spans="1:8" x14ac:dyDescent="0.25">
      <c r="A3" s="23"/>
      <c r="B3" s="22"/>
      <c r="C3" s="21" t="s">
        <v>17</v>
      </c>
      <c r="D3" s="20" t="s">
        <v>17</v>
      </c>
    </row>
    <row r="4" spans="1:8" ht="15.75" thickBot="1" x14ac:dyDescent="0.3">
      <c r="A4" s="19" t="s">
        <v>16</v>
      </c>
      <c r="B4" s="18" t="s">
        <v>15</v>
      </c>
      <c r="C4" s="17" t="s">
        <v>18</v>
      </c>
      <c r="D4" s="16" t="s">
        <v>14</v>
      </c>
    </row>
    <row r="5" spans="1:8" x14ac:dyDescent="0.25">
      <c r="A5" s="7" t="s">
        <v>13</v>
      </c>
      <c r="B5" s="33">
        <v>0</v>
      </c>
      <c r="C5" s="6">
        <f>+B5/$B$16</f>
        <v>0</v>
      </c>
      <c r="D5" s="5">
        <f>+B5/$B$20</f>
        <v>0</v>
      </c>
    </row>
    <row r="6" spans="1:8" x14ac:dyDescent="0.25">
      <c r="A6" s="7" t="s">
        <v>12</v>
      </c>
      <c r="B6" s="8">
        <v>51081250</v>
      </c>
      <c r="C6" s="6">
        <f t="shared" ref="C6:C15" si="0">+B6/$B$16</f>
        <v>2.2880507858559929E-2</v>
      </c>
      <c r="D6" s="5">
        <f t="shared" ref="D6:D19" si="1">+B6/$B$20</f>
        <v>2.5104215498699338E-2</v>
      </c>
    </row>
    <row r="7" spans="1:8" x14ac:dyDescent="0.25">
      <c r="A7" s="7" t="s">
        <v>11</v>
      </c>
      <c r="B7" s="31">
        <v>0</v>
      </c>
      <c r="C7" s="6">
        <f t="shared" si="0"/>
        <v>0</v>
      </c>
      <c r="D7" s="5">
        <f>+B7/$B$20</f>
        <v>0</v>
      </c>
    </row>
    <row r="8" spans="1:8" x14ac:dyDescent="0.25">
      <c r="A8" s="7" t="s">
        <v>10</v>
      </c>
      <c r="B8" s="31">
        <v>0</v>
      </c>
      <c r="C8" s="6">
        <f t="shared" si="0"/>
        <v>0</v>
      </c>
      <c r="D8" s="5">
        <f t="shared" si="1"/>
        <v>0</v>
      </c>
    </row>
    <row r="9" spans="1:8" x14ac:dyDescent="0.25">
      <c r="A9" s="7" t="s">
        <v>9</v>
      </c>
      <c r="B9" s="8">
        <v>1325908840</v>
      </c>
      <c r="C9" s="6">
        <f t="shared" si="0"/>
        <v>0.59390613255067326</v>
      </c>
      <c r="D9" s="5">
        <f t="shared" si="1"/>
        <v>0.65162659979915249</v>
      </c>
    </row>
    <row r="10" spans="1:8" x14ac:dyDescent="0.25">
      <c r="A10" s="7" t="s">
        <v>8</v>
      </c>
      <c r="B10" s="31">
        <v>240860941.94</v>
      </c>
      <c r="C10" s="6">
        <f t="shared" si="0"/>
        <v>0.10788734956326082</v>
      </c>
      <c r="D10" s="5">
        <f t="shared" si="1"/>
        <v>0.11837269040365045</v>
      </c>
    </row>
    <row r="11" spans="1:8" x14ac:dyDescent="0.25">
      <c r="A11" s="7" t="s">
        <v>7</v>
      </c>
      <c r="B11" s="8">
        <v>62611703.600000001</v>
      </c>
      <c r="C11" s="6">
        <f t="shared" si="0"/>
        <v>2.8045272507184634E-2</v>
      </c>
      <c r="D11" s="5">
        <f t="shared" si="1"/>
        <v>3.0770932581232629E-2</v>
      </c>
    </row>
    <row r="12" spans="1:8" ht="15.75" thickBot="1" x14ac:dyDescent="0.3">
      <c r="A12" s="7" t="s">
        <v>6</v>
      </c>
      <c r="B12" s="8">
        <v>467000000</v>
      </c>
      <c r="C12" s="6">
        <f t="shared" si="0"/>
        <v>0.20918041688383676</v>
      </c>
      <c r="D12" s="5">
        <f>+B12/$B$20</f>
        <v>0.2295102143720561</v>
      </c>
      <c r="G12" s="30"/>
      <c r="H12" s="30"/>
    </row>
    <row r="13" spans="1:8" ht="15.75" thickTop="1" x14ac:dyDescent="0.25">
      <c r="A13" s="32" t="s">
        <v>5</v>
      </c>
      <c r="B13" s="15">
        <v>72676138</v>
      </c>
      <c r="C13" s="14">
        <f t="shared" si="0"/>
        <v>3.2553372257702891E-2</v>
      </c>
      <c r="D13" s="13">
        <f>+B13/$B$20</f>
        <v>3.5717164908165164E-2</v>
      </c>
    </row>
    <row r="14" spans="1:8" x14ac:dyDescent="0.25">
      <c r="A14" s="7" t="s">
        <v>4</v>
      </c>
      <c r="B14" s="8">
        <v>4179515.45</v>
      </c>
      <c r="C14" s="6">
        <f>+B14/$B$16</f>
        <v>1.8721044629623912E-3</v>
      </c>
      <c r="D14" s="5">
        <f>+B14/$B$20</f>
        <v>2.0540502931495085E-3</v>
      </c>
    </row>
    <row r="15" spans="1:8" ht="15.75" thickBot="1" x14ac:dyDescent="0.3">
      <c r="A15" s="12" t="s">
        <v>3</v>
      </c>
      <c r="B15" s="11">
        <v>8204171.9499999993</v>
      </c>
      <c r="C15" s="10">
        <f t="shared" si="0"/>
        <v>3.674843915819443E-3</v>
      </c>
      <c r="D15" s="9">
        <f>+B15/$B$20</f>
        <v>4.0319941391642597E-3</v>
      </c>
    </row>
    <row r="16" spans="1:8" ht="16.5" thickTop="1" thickBot="1" x14ac:dyDescent="0.3">
      <c r="A16" s="26" t="s">
        <v>20</v>
      </c>
      <c r="B16" s="27">
        <f>SUM(B5:B15)</f>
        <v>2232522560.9399996</v>
      </c>
      <c r="C16" s="28">
        <f>+B16/$B$16</f>
        <v>1</v>
      </c>
      <c r="D16" s="29">
        <f>+B16/$B$20</f>
        <v>1.0971878619952697</v>
      </c>
    </row>
    <row r="17" spans="1:4" ht="15.75" thickTop="1" x14ac:dyDescent="0.25">
      <c r="A17" s="7" t="s">
        <v>2</v>
      </c>
      <c r="B17" s="15">
        <v>113084857.02000001</v>
      </c>
      <c r="C17" s="6">
        <f>+B17/$B$16</f>
        <v>5.0653399431890102E-2</v>
      </c>
      <c r="D17" s="5">
        <f t="shared" si="1"/>
        <v>5.5576295025467917E-2</v>
      </c>
    </row>
    <row r="18" spans="1:4" x14ac:dyDescent="0.25">
      <c r="A18" s="7" t="s">
        <v>19</v>
      </c>
      <c r="B18" s="8">
        <v>6565157.7000000002</v>
      </c>
      <c r="C18" s="6">
        <f>+B18/$B$16</f>
        <v>2.9406904166897883E-3</v>
      </c>
      <c r="D18" s="5">
        <f t="shared" si="1"/>
        <v>3.2264898310778475E-3</v>
      </c>
    </row>
    <row r="19" spans="1:4" ht="15.75" thickBot="1" x14ac:dyDescent="0.3">
      <c r="A19" s="7" t="s">
        <v>1</v>
      </c>
      <c r="B19" s="34">
        <v>78104719.969999984</v>
      </c>
      <c r="C19" s="6">
        <f>+B19/$B$16</f>
        <v>3.4984963348864945E-2</v>
      </c>
      <c r="D19" s="5">
        <f t="shared" si="1"/>
        <v>3.8385077138724001E-2</v>
      </c>
    </row>
    <row r="20" spans="1:4" ht="15.75" thickBot="1" x14ac:dyDescent="0.3">
      <c r="A20" s="4" t="s">
        <v>0</v>
      </c>
      <c r="B20" s="3">
        <f>+B16-SUM(B17:B19)</f>
        <v>2034767826.2499995</v>
      </c>
      <c r="C20" s="2">
        <f>+B20/$B$16</f>
        <v>0.91142094680255514</v>
      </c>
      <c r="D20" s="1">
        <f>+B20/$B$20</f>
        <v>1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5F10B-E311-48EC-A152-4E940077B1F9}">
  <dimension ref="A1:H20"/>
  <sheetViews>
    <sheetView tabSelected="1" workbookViewId="0">
      <selection activeCell="B19" sqref="B19"/>
    </sheetView>
  </sheetViews>
  <sheetFormatPr defaultRowHeight="15" x14ac:dyDescent="0.25"/>
  <cols>
    <col min="1" max="1" width="40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7" max="7" width="12.42578125" bestFit="1" customWidth="1"/>
  </cols>
  <sheetData>
    <row r="1" spans="1:8" x14ac:dyDescent="0.25">
      <c r="A1" s="25" t="s">
        <v>32</v>
      </c>
    </row>
    <row r="2" spans="1:8" ht="15.75" thickBot="1" x14ac:dyDescent="0.3">
      <c r="A2" s="24"/>
    </row>
    <row r="3" spans="1:8" x14ac:dyDescent="0.25">
      <c r="A3" s="23"/>
      <c r="B3" s="22"/>
      <c r="C3" s="21" t="s">
        <v>17</v>
      </c>
      <c r="D3" s="20" t="s">
        <v>17</v>
      </c>
    </row>
    <row r="4" spans="1:8" ht="15.75" thickBot="1" x14ac:dyDescent="0.3">
      <c r="A4" s="19" t="s">
        <v>16</v>
      </c>
      <c r="B4" s="18" t="s">
        <v>15</v>
      </c>
      <c r="C4" s="17" t="s">
        <v>18</v>
      </c>
      <c r="D4" s="16" t="s">
        <v>14</v>
      </c>
    </row>
    <row r="5" spans="1:8" x14ac:dyDescent="0.25">
      <c r="A5" s="7" t="s">
        <v>13</v>
      </c>
      <c r="B5" s="33">
        <v>0</v>
      </c>
      <c r="C5" s="6">
        <f>+B5/$B$16</f>
        <v>0</v>
      </c>
      <c r="D5" s="5">
        <f>+B5/$B$20</f>
        <v>0</v>
      </c>
    </row>
    <row r="6" spans="1:8" x14ac:dyDescent="0.25">
      <c r="A6" s="7" t="s">
        <v>12</v>
      </c>
      <c r="B6" s="8">
        <v>50102083.329999998</v>
      </c>
      <c r="C6" s="6">
        <f t="shared" ref="C6:C15" si="0">+B6/$B$16</f>
        <v>2.2079177244227522E-2</v>
      </c>
      <c r="D6" s="5">
        <f t="shared" ref="D6:D19" si="1">+B6/$B$20</f>
        <v>2.4460841568549455E-2</v>
      </c>
    </row>
    <row r="7" spans="1:8" x14ac:dyDescent="0.25">
      <c r="A7" s="7" t="s">
        <v>11</v>
      </c>
      <c r="B7" s="31">
        <v>0</v>
      </c>
      <c r="C7" s="6">
        <f t="shared" si="0"/>
        <v>0</v>
      </c>
      <c r="D7" s="5">
        <f>+B7/$B$20</f>
        <v>0</v>
      </c>
    </row>
    <row r="8" spans="1:8" x14ac:dyDescent="0.25">
      <c r="A8" s="7" t="s">
        <v>10</v>
      </c>
      <c r="B8" s="31">
        <v>0</v>
      </c>
      <c r="C8" s="6">
        <f t="shared" si="0"/>
        <v>0</v>
      </c>
      <c r="D8" s="5">
        <f t="shared" si="1"/>
        <v>0</v>
      </c>
    </row>
    <row r="9" spans="1:8" x14ac:dyDescent="0.25">
      <c r="A9" s="7" t="s">
        <v>9</v>
      </c>
      <c r="B9" s="8">
        <v>1328813773</v>
      </c>
      <c r="C9" s="6">
        <f t="shared" si="0"/>
        <v>0.58558672351794439</v>
      </c>
      <c r="D9" s="5">
        <f t="shared" si="1"/>
        <v>0.648753525105349</v>
      </c>
    </row>
    <row r="10" spans="1:8" x14ac:dyDescent="0.25">
      <c r="A10" s="7" t="s">
        <v>8</v>
      </c>
      <c r="B10" s="31">
        <v>242370163.74000001</v>
      </c>
      <c r="C10" s="6">
        <f t="shared" si="0"/>
        <v>0.10680860850997086</v>
      </c>
      <c r="D10" s="5">
        <f t="shared" si="1"/>
        <v>0.11832997316975104</v>
      </c>
    </row>
    <row r="11" spans="1:8" x14ac:dyDescent="0.25">
      <c r="A11" s="7" t="s">
        <v>7</v>
      </c>
      <c r="B11" s="8">
        <v>226163444.81</v>
      </c>
      <c r="C11" s="6">
        <f t="shared" si="0"/>
        <v>9.9666569775853267E-2</v>
      </c>
      <c r="D11" s="5">
        <f t="shared" si="1"/>
        <v>0.11041752806279541</v>
      </c>
    </row>
    <row r="12" spans="1:8" ht="15.75" thickBot="1" x14ac:dyDescent="0.3">
      <c r="A12" s="7" t="s">
        <v>6</v>
      </c>
      <c r="B12" s="8">
        <v>335346684.81999999</v>
      </c>
      <c r="C12" s="6">
        <f t="shared" si="0"/>
        <v>0.1477818565674579</v>
      </c>
      <c r="D12" s="5">
        <f>+B12/$B$20</f>
        <v>0.16372297482904508</v>
      </c>
      <c r="G12" s="30"/>
      <c r="H12" s="30"/>
    </row>
    <row r="13" spans="1:8" ht="15.75" thickTop="1" x14ac:dyDescent="0.25">
      <c r="A13" s="32" t="s">
        <v>5</v>
      </c>
      <c r="B13" s="15">
        <v>72676138</v>
      </c>
      <c r="C13" s="14">
        <f t="shared" si="0"/>
        <v>3.2027197786546398E-2</v>
      </c>
      <c r="D13" s="13">
        <f>+B13/$B$20</f>
        <v>3.5481947641238666E-2</v>
      </c>
    </row>
    <row r="14" spans="1:8" x14ac:dyDescent="0.25">
      <c r="A14" s="7" t="s">
        <v>4</v>
      </c>
      <c r="B14" s="8">
        <v>4667527.0599999996</v>
      </c>
      <c r="C14" s="6">
        <f>+B14/$B$16</f>
        <v>2.0569036335513235E-3</v>
      </c>
      <c r="D14" s="5">
        <f>+B14/$B$20</f>
        <v>2.2787802890267043E-3</v>
      </c>
    </row>
    <row r="15" spans="1:8" ht="15.75" thickBot="1" x14ac:dyDescent="0.3">
      <c r="A15" s="12" t="s">
        <v>3</v>
      </c>
      <c r="B15" s="11">
        <v>9060834.1500000004</v>
      </c>
      <c r="C15" s="10">
        <f t="shared" si="0"/>
        <v>3.9929629644484413E-3</v>
      </c>
      <c r="D15" s="9">
        <f>+B15/$B$20</f>
        <v>4.4236808909170061E-3</v>
      </c>
    </row>
    <row r="16" spans="1:8" ht="16.5" thickTop="1" thickBot="1" x14ac:dyDescent="0.3">
      <c r="A16" s="26" t="s">
        <v>20</v>
      </c>
      <c r="B16" s="27">
        <f>SUM(B5:B15)</f>
        <v>2269200648.9099998</v>
      </c>
      <c r="C16" s="28">
        <f>+B16/$B$16</f>
        <v>1</v>
      </c>
      <c r="D16" s="29">
        <f>+B16/$B$20</f>
        <v>1.1078692515566722</v>
      </c>
    </row>
    <row r="17" spans="1:4" ht="15.75" thickTop="1" x14ac:dyDescent="0.25">
      <c r="A17" s="7" t="s">
        <v>2</v>
      </c>
      <c r="B17" s="15">
        <v>112218849.83</v>
      </c>
      <c r="C17" s="6">
        <f>+B17/$B$16</f>
        <v>4.9453030909322106E-2</v>
      </c>
      <c r="D17" s="5">
        <f t="shared" si="1"/>
        <v>5.4787492340719661E-2</v>
      </c>
    </row>
    <row r="18" spans="1:4" x14ac:dyDescent="0.25">
      <c r="A18" s="7" t="s">
        <v>19</v>
      </c>
      <c r="B18" s="8">
        <v>6120526.7699999996</v>
      </c>
      <c r="C18" s="6">
        <f>+B18/$B$16</f>
        <v>2.6972170896125765E-3</v>
      </c>
      <c r="D18" s="5">
        <f t="shared" si="1"/>
        <v>2.9881638783549507E-3</v>
      </c>
    </row>
    <row r="19" spans="1:4" ht="15.75" thickBot="1" x14ac:dyDescent="0.3">
      <c r="A19" s="7" t="s">
        <v>1</v>
      </c>
      <c r="B19" s="34">
        <v>102604543.70999999</v>
      </c>
      <c r="C19" s="6">
        <f>+B19/$B$16</f>
        <v>4.5216161805385353E-2</v>
      </c>
      <c r="D19" s="5">
        <f t="shared" si="1"/>
        <v>5.0093595337597663E-2</v>
      </c>
    </row>
    <row r="20" spans="1:4" ht="15.75" thickBot="1" x14ac:dyDescent="0.3">
      <c r="A20" s="4" t="s">
        <v>0</v>
      </c>
      <c r="B20" s="3">
        <f>+B16-SUM(B17:B19)</f>
        <v>2048256728.5999999</v>
      </c>
      <c r="C20" s="2">
        <f>+B20/$B$16</f>
        <v>0.90263359019568001</v>
      </c>
      <c r="D20" s="1">
        <f>+B20/$B$20</f>
        <v>1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E17D9-3E85-4747-BB6D-1DFD74205A51}">
  <dimension ref="A1:H20"/>
  <sheetViews>
    <sheetView workbookViewId="0">
      <selection activeCell="B20" sqref="B20"/>
    </sheetView>
  </sheetViews>
  <sheetFormatPr defaultRowHeight="15" x14ac:dyDescent="0.25"/>
  <cols>
    <col min="1" max="1" width="40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7" max="7" width="12.42578125" bestFit="1" customWidth="1"/>
  </cols>
  <sheetData>
    <row r="1" spans="1:8" x14ac:dyDescent="0.25">
      <c r="A1" s="25" t="s">
        <v>22</v>
      </c>
    </row>
    <row r="2" spans="1:8" ht="15.75" thickBot="1" x14ac:dyDescent="0.3">
      <c r="A2" s="24"/>
    </row>
    <row r="3" spans="1:8" x14ac:dyDescent="0.25">
      <c r="A3" s="23"/>
      <c r="B3" s="22"/>
      <c r="C3" s="21" t="s">
        <v>17</v>
      </c>
      <c r="D3" s="20" t="s">
        <v>17</v>
      </c>
    </row>
    <row r="4" spans="1:8" ht="15.75" thickBot="1" x14ac:dyDescent="0.3">
      <c r="A4" s="19" t="s">
        <v>16</v>
      </c>
      <c r="B4" s="18" t="s">
        <v>15</v>
      </c>
      <c r="C4" s="17" t="s">
        <v>18</v>
      </c>
      <c r="D4" s="16" t="s">
        <v>14</v>
      </c>
    </row>
    <row r="5" spans="1:8" x14ac:dyDescent="0.25">
      <c r="A5" s="7" t="s">
        <v>13</v>
      </c>
      <c r="B5" s="33">
        <v>0</v>
      </c>
      <c r="C5" s="6">
        <f>+B5/$B$16</f>
        <v>0</v>
      </c>
      <c r="D5" s="5">
        <f>+B5/$B$20</f>
        <v>0</v>
      </c>
    </row>
    <row r="6" spans="1:8" x14ac:dyDescent="0.25">
      <c r="A6" s="7" t="s">
        <v>12</v>
      </c>
      <c r="B6" s="8">
        <v>236794127.78</v>
      </c>
      <c r="C6" s="6">
        <f t="shared" ref="C6:C18" si="0">+B6/$B$16</f>
        <v>0.11418522894971578</v>
      </c>
      <c r="D6" s="5">
        <f t="shared" ref="D6:D19" si="1">+B6/$B$20</f>
        <v>0.12655886538181307</v>
      </c>
    </row>
    <row r="7" spans="1:8" x14ac:dyDescent="0.25">
      <c r="A7" s="7" t="s">
        <v>11</v>
      </c>
      <c r="B7" s="31">
        <v>0</v>
      </c>
      <c r="C7" s="6">
        <f t="shared" si="0"/>
        <v>0</v>
      </c>
      <c r="D7" s="5">
        <f t="shared" si="1"/>
        <v>0</v>
      </c>
    </row>
    <row r="8" spans="1:8" x14ac:dyDescent="0.25">
      <c r="A8" s="7" t="s">
        <v>10</v>
      </c>
      <c r="B8" s="31">
        <v>0</v>
      </c>
      <c r="C8" s="6">
        <f t="shared" si="0"/>
        <v>0</v>
      </c>
      <c r="D8" s="5">
        <f t="shared" si="1"/>
        <v>0</v>
      </c>
    </row>
    <row r="9" spans="1:8" x14ac:dyDescent="0.25">
      <c r="A9" s="7" t="s">
        <v>9</v>
      </c>
      <c r="B9" s="8">
        <v>1245826450</v>
      </c>
      <c r="C9" s="6">
        <f t="shared" si="0"/>
        <v>0.60075382678842226</v>
      </c>
      <c r="D9" s="5">
        <f t="shared" si="1"/>
        <v>0.66585427372227757</v>
      </c>
    </row>
    <row r="10" spans="1:8" x14ac:dyDescent="0.25">
      <c r="A10" s="7" t="s">
        <v>8</v>
      </c>
      <c r="B10" s="31">
        <v>233064280.53</v>
      </c>
      <c r="C10" s="6">
        <f t="shared" si="0"/>
        <v>0.11238664776790368</v>
      </c>
      <c r="D10" s="5">
        <f t="shared" si="1"/>
        <v>0.12456538167327263</v>
      </c>
    </row>
    <row r="11" spans="1:8" x14ac:dyDescent="0.25">
      <c r="A11" s="7" t="s">
        <v>7</v>
      </c>
      <c r="B11" s="8">
        <v>144218906.63999999</v>
      </c>
      <c r="C11" s="6">
        <f t="shared" si="0"/>
        <v>6.9544245154870635E-2</v>
      </c>
      <c r="D11" s="5">
        <f t="shared" si="1"/>
        <v>7.7080379323940462E-2</v>
      </c>
    </row>
    <row r="12" spans="1:8" ht="15.75" thickBot="1" x14ac:dyDescent="0.3">
      <c r="A12" s="7" t="s">
        <v>6</v>
      </c>
      <c r="B12" s="8">
        <v>120000000</v>
      </c>
      <c r="C12" s="6">
        <f t="shared" si="0"/>
        <v>5.7865571255619648E-2</v>
      </c>
      <c r="D12" s="5">
        <f t="shared" si="1"/>
        <v>6.4136150622483012E-2</v>
      </c>
      <c r="G12" s="30"/>
      <c r="H12" s="30"/>
    </row>
    <row r="13" spans="1:8" ht="15.75" thickTop="1" x14ac:dyDescent="0.25">
      <c r="A13" s="32" t="s">
        <v>5</v>
      </c>
      <c r="B13" s="15">
        <v>78476138</v>
      </c>
      <c r="C13" s="14">
        <f t="shared" si="0"/>
        <v>3.7842221294207008E-2</v>
      </c>
      <c r="D13" s="13">
        <f>+B13/$B$20</f>
        <v>4.194297839198969E-2</v>
      </c>
    </row>
    <row r="14" spans="1:8" x14ac:dyDescent="0.25">
      <c r="A14" s="7" t="s">
        <v>4</v>
      </c>
      <c r="B14" s="8">
        <v>5798308.9799999995</v>
      </c>
      <c r="C14" s="6">
        <f t="shared" si="0"/>
        <v>2.7960205120357439E-3</v>
      </c>
      <c r="D14" s="5">
        <f>+B14/$B$20</f>
        <v>3.0990101508081317E-3</v>
      </c>
    </row>
    <row r="15" spans="1:8" ht="15.75" thickBot="1" x14ac:dyDescent="0.3">
      <c r="A15" s="12" t="s">
        <v>3</v>
      </c>
      <c r="B15" s="11">
        <v>9593763.290000001</v>
      </c>
      <c r="C15" s="10">
        <f t="shared" si="0"/>
        <v>4.6262382772253585E-3</v>
      </c>
      <c r="D15" s="9">
        <f>+B15/$B$20</f>
        <v>5.1275587283657357E-3</v>
      </c>
    </row>
    <row r="16" spans="1:8" ht="16.5" thickTop="1" thickBot="1" x14ac:dyDescent="0.3">
      <c r="A16" s="26" t="s">
        <v>20</v>
      </c>
      <c r="B16" s="27">
        <f>SUM(B5:B15)</f>
        <v>2073771975.2199998</v>
      </c>
      <c r="C16" s="28">
        <f t="shared" si="0"/>
        <v>1</v>
      </c>
      <c r="D16" s="29">
        <f>+B16/$B$20</f>
        <v>1.1083645979949501</v>
      </c>
    </row>
    <row r="17" spans="1:4" ht="15.75" thickTop="1" x14ac:dyDescent="0.25">
      <c r="A17" s="7" t="s">
        <v>2</v>
      </c>
      <c r="B17" s="15">
        <v>121431613.57000001</v>
      </c>
      <c r="C17" s="6">
        <f t="shared" si="0"/>
        <v>5.8555914064330875E-2</v>
      </c>
      <c r="D17" s="5">
        <f t="shared" si="1"/>
        <v>6.4901302152138934E-2</v>
      </c>
    </row>
    <row r="18" spans="1:4" x14ac:dyDescent="0.25">
      <c r="A18" s="7" t="s">
        <v>19</v>
      </c>
      <c r="B18" s="8">
        <v>6342768.9199999999</v>
      </c>
      <c r="C18" s="6">
        <f t="shared" si="0"/>
        <v>3.0585662241515805E-3</v>
      </c>
      <c r="D18" s="5">
        <f t="shared" si="1"/>
        <v>3.3900065234726993E-3</v>
      </c>
    </row>
    <row r="19" spans="1:4" ht="15.75" thickBot="1" x14ac:dyDescent="0.3">
      <c r="A19" s="7" t="s">
        <v>1</v>
      </c>
      <c r="B19" s="34">
        <v>74977912.950000003</v>
      </c>
      <c r="C19" s="6">
        <f>+B19/$B$16</f>
        <v>3.6155331370048935E-2</v>
      </c>
      <c r="D19" s="5">
        <f t="shared" si="1"/>
        <v>4.0073289319338498E-2</v>
      </c>
    </row>
    <row r="20" spans="1:4" ht="15.75" thickBot="1" x14ac:dyDescent="0.3">
      <c r="A20" s="4" t="s">
        <v>0</v>
      </c>
      <c r="B20" s="3">
        <f>+B16-SUM(B17:B19)</f>
        <v>1871019679.7799997</v>
      </c>
      <c r="C20" s="2">
        <f>+B20/$B$16</f>
        <v>0.90223018834146862</v>
      </c>
      <c r="D20" s="1">
        <f>+B20/$B$20</f>
        <v>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530F3-BF1B-4B7D-AE04-035999DCD505}">
  <dimension ref="A1:H20"/>
  <sheetViews>
    <sheetView workbookViewId="0">
      <selection sqref="A1:XFD1048576"/>
    </sheetView>
  </sheetViews>
  <sheetFormatPr defaultRowHeight="15" x14ac:dyDescent="0.25"/>
  <cols>
    <col min="1" max="1" width="40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7" max="7" width="12.42578125" bestFit="1" customWidth="1"/>
  </cols>
  <sheetData>
    <row r="1" spans="1:8" x14ac:dyDescent="0.25">
      <c r="A1" s="25" t="s">
        <v>23</v>
      </c>
    </row>
    <row r="2" spans="1:8" ht="15.75" thickBot="1" x14ac:dyDescent="0.3">
      <c r="A2" s="24"/>
    </row>
    <row r="3" spans="1:8" x14ac:dyDescent="0.25">
      <c r="A3" s="23"/>
      <c r="B3" s="22"/>
      <c r="C3" s="21" t="s">
        <v>17</v>
      </c>
      <c r="D3" s="20" t="s">
        <v>17</v>
      </c>
    </row>
    <row r="4" spans="1:8" ht="15.75" thickBot="1" x14ac:dyDescent="0.3">
      <c r="A4" s="19" t="s">
        <v>16</v>
      </c>
      <c r="B4" s="18" t="s">
        <v>15</v>
      </c>
      <c r="C4" s="17" t="s">
        <v>18</v>
      </c>
      <c r="D4" s="16" t="s">
        <v>14</v>
      </c>
    </row>
    <row r="5" spans="1:8" x14ac:dyDescent="0.25">
      <c r="A5" s="7" t="s">
        <v>13</v>
      </c>
      <c r="B5" s="33">
        <v>0</v>
      </c>
      <c r="C5" s="6">
        <f>+B5/$B$16</f>
        <v>0</v>
      </c>
      <c r="D5" s="5">
        <f>+B5/$B$20</f>
        <v>0</v>
      </c>
    </row>
    <row r="6" spans="1:8" x14ac:dyDescent="0.25">
      <c r="A6" s="7" t="s">
        <v>12</v>
      </c>
      <c r="B6" s="8">
        <v>237638083.33000001</v>
      </c>
      <c r="C6" s="6">
        <f t="shared" ref="C6:C18" si="0">+B6/$B$16</f>
        <v>0.11322359772231429</v>
      </c>
      <c r="D6" s="5">
        <f t="shared" ref="D6:D19" si="1">+B6/$B$20</f>
        <v>0.12552424526170081</v>
      </c>
    </row>
    <row r="7" spans="1:8" x14ac:dyDescent="0.25">
      <c r="A7" s="7" t="s">
        <v>11</v>
      </c>
      <c r="B7" s="31">
        <v>0</v>
      </c>
      <c r="C7" s="6">
        <f t="shared" si="0"/>
        <v>0</v>
      </c>
      <c r="D7" s="5">
        <f t="shared" si="1"/>
        <v>0</v>
      </c>
    </row>
    <row r="8" spans="1:8" x14ac:dyDescent="0.25">
      <c r="A8" s="7" t="s">
        <v>10</v>
      </c>
      <c r="B8" s="31">
        <v>0</v>
      </c>
      <c r="C8" s="6">
        <f t="shared" si="0"/>
        <v>0</v>
      </c>
      <c r="D8" s="5">
        <f t="shared" si="1"/>
        <v>0</v>
      </c>
    </row>
    <row r="9" spans="1:8" x14ac:dyDescent="0.25">
      <c r="A9" s="7" t="s">
        <v>9</v>
      </c>
      <c r="B9" s="8">
        <v>1245775890</v>
      </c>
      <c r="C9" s="6">
        <f t="shared" si="0"/>
        <v>0.59355481345826611</v>
      </c>
      <c r="D9" s="5">
        <f t="shared" si="1"/>
        <v>0.65803879650182495</v>
      </c>
    </row>
    <row r="10" spans="1:8" x14ac:dyDescent="0.25">
      <c r="A10" s="7" t="s">
        <v>8</v>
      </c>
      <c r="B10" s="31">
        <v>234260939.38999999</v>
      </c>
      <c r="C10" s="6">
        <f t="shared" si="0"/>
        <v>0.11161454423410749</v>
      </c>
      <c r="D10" s="5">
        <f t="shared" si="1"/>
        <v>0.12374038369259382</v>
      </c>
    </row>
    <row r="11" spans="1:8" x14ac:dyDescent="0.25">
      <c r="A11" s="7" t="s">
        <v>7</v>
      </c>
      <c r="B11" s="8">
        <v>167040461.87</v>
      </c>
      <c r="C11" s="6">
        <f t="shared" si="0"/>
        <v>7.9587083825510913E-2</v>
      </c>
      <c r="D11" s="5">
        <f t="shared" si="1"/>
        <v>8.8233449835061248E-2</v>
      </c>
    </row>
    <row r="12" spans="1:8" ht="15.75" thickBot="1" x14ac:dyDescent="0.3">
      <c r="A12" s="7" t="s">
        <v>6</v>
      </c>
      <c r="B12" s="8">
        <v>120000000</v>
      </c>
      <c r="C12" s="6">
        <f t="shared" si="0"/>
        <v>5.7174471096074861E-2</v>
      </c>
      <c r="D12" s="5">
        <f t="shared" si="1"/>
        <v>6.3385923755691714E-2</v>
      </c>
      <c r="G12" s="30"/>
      <c r="H12" s="30"/>
    </row>
    <row r="13" spans="1:8" ht="15.75" thickTop="1" x14ac:dyDescent="0.25">
      <c r="A13" s="32" t="s">
        <v>5</v>
      </c>
      <c r="B13" s="15">
        <v>78476138</v>
      </c>
      <c r="C13" s="14">
        <f t="shared" si="0"/>
        <v>3.7390264031771515E-2</v>
      </c>
      <c r="D13" s="13">
        <f>+B13/$B$20</f>
        <v>4.1452354165909512E-2</v>
      </c>
    </row>
    <row r="14" spans="1:8" x14ac:dyDescent="0.25">
      <c r="A14" s="7" t="s">
        <v>4</v>
      </c>
      <c r="B14" s="8">
        <v>5022988.6100000003</v>
      </c>
      <c r="C14" s="6">
        <f t="shared" si="0"/>
        <v>2.3932226424863189E-3</v>
      </c>
      <c r="D14" s="5">
        <f>+B14/$B$20</f>
        <v>2.6532231088263998E-3</v>
      </c>
    </row>
    <row r="15" spans="1:8" ht="15.75" thickBot="1" x14ac:dyDescent="0.3">
      <c r="A15" s="12" t="s">
        <v>3</v>
      </c>
      <c r="B15" s="11">
        <v>10624328.43</v>
      </c>
      <c r="C15" s="10">
        <f t="shared" si="0"/>
        <v>5.0620029894686783E-3</v>
      </c>
      <c r="D15" s="9">
        <f>+B15/$B$20</f>
        <v>5.6119405984950662E-3</v>
      </c>
    </row>
    <row r="16" spans="1:8" ht="16.5" thickTop="1" thickBot="1" x14ac:dyDescent="0.3">
      <c r="A16" s="26" t="s">
        <v>20</v>
      </c>
      <c r="B16" s="27">
        <f>SUM(B5:B15)</f>
        <v>2098838829.6299996</v>
      </c>
      <c r="C16" s="28">
        <f t="shared" si="0"/>
        <v>1</v>
      </c>
      <c r="D16" s="29">
        <f>+B16/$B$20</f>
        <v>1.1086403169201033</v>
      </c>
    </row>
    <row r="17" spans="1:4" ht="15.75" thickTop="1" x14ac:dyDescent="0.25">
      <c r="A17" s="7" t="s">
        <v>2</v>
      </c>
      <c r="B17" s="15">
        <v>120864362.25999999</v>
      </c>
      <c r="C17" s="6">
        <f t="shared" si="0"/>
        <v>5.7586299888165757E-2</v>
      </c>
      <c r="D17" s="5">
        <f t="shared" si="1"/>
        <v>6.3842493758272195E-2</v>
      </c>
    </row>
    <row r="18" spans="1:4" x14ac:dyDescent="0.25">
      <c r="A18" s="7" t="s">
        <v>19</v>
      </c>
      <c r="B18" s="8">
        <v>5969697.25</v>
      </c>
      <c r="C18" s="6">
        <f t="shared" si="0"/>
        <v>2.8442856906036882E-3</v>
      </c>
      <c r="D18" s="5">
        <f t="shared" si="1"/>
        <v>3.1532897894421879E-3</v>
      </c>
    </row>
    <row r="19" spans="1:4" ht="15.75" thickBot="1" x14ac:dyDescent="0.3">
      <c r="A19" s="7" t="s">
        <v>1</v>
      </c>
      <c r="B19" s="34">
        <v>78839964.909999996</v>
      </c>
      <c r="C19" s="6">
        <f>+B19/$B$16</f>
        <v>3.7563610791352925E-2</v>
      </c>
      <c r="D19" s="5">
        <f t="shared" si="1"/>
        <v>4.1644533372388923E-2</v>
      </c>
    </row>
    <row r="20" spans="1:4" ht="15.75" thickBot="1" x14ac:dyDescent="0.3">
      <c r="A20" s="4" t="s">
        <v>0</v>
      </c>
      <c r="B20" s="3">
        <f>+B16-SUM(B17:B19)</f>
        <v>1893164805.2099996</v>
      </c>
      <c r="C20" s="2">
        <f>+B20/$B$16</f>
        <v>0.90200580362987759</v>
      </c>
      <c r="D20" s="1">
        <f>+B20/$B$20</f>
        <v>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B1F5F-6DD7-4E6E-A137-BBF5BDB3BC24}">
  <dimension ref="A1:H20"/>
  <sheetViews>
    <sheetView workbookViewId="0">
      <selection activeCell="L18" sqref="L18"/>
    </sheetView>
  </sheetViews>
  <sheetFormatPr defaultRowHeight="15" x14ac:dyDescent="0.25"/>
  <cols>
    <col min="1" max="1" width="40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7" max="7" width="12.42578125" bestFit="1" customWidth="1"/>
  </cols>
  <sheetData>
    <row r="1" spans="1:8" x14ac:dyDescent="0.25">
      <c r="A1" s="25" t="s">
        <v>24</v>
      </c>
    </row>
    <row r="2" spans="1:8" ht="15.75" thickBot="1" x14ac:dyDescent="0.3">
      <c r="A2" s="24"/>
    </row>
    <row r="3" spans="1:8" x14ac:dyDescent="0.25">
      <c r="A3" s="23"/>
      <c r="B3" s="22"/>
      <c r="C3" s="21" t="s">
        <v>17</v>
      </c>
      <c r="D3" s="20" t="s">
        <v>17</v>
      </c>
    </row>
    <row r="4" spans="1:8" ht="15.75" thickBot="1" x14ac:dyDescent="0.3">
      <c r="A4" s="19" t="s">
        <v>16</v>
      </c>
      <c r="B4" s="18" t="s">
        <v>15</v>
      </c>
      <c r="C4" s="17" t="s">
        <v>18</v>
      </c>
      <c r="D4" s="16" t="s">
        <v>14</v>
      </c>
    </row>
    <row r="5" spans="1:8" x14ac:dyDescent="0.25">
      <c r="A5" s="7" t="s">
        <v>13</v>
      </c>
      <c r="B5" s="33">
        <v>0</v>
      </c>
      <c r="C5" s="6">
        <f>+B5/$B$16</f>
        <v>0</v>
      </c>
      <c r="D5" s="5">
        <f>+B5/$B$20</f>
        <v>0</v>
      </c>
    </row>
    <row r="6" spans="1:8" x14ac:dyDescent="0.25">
      <c r="A6" s="7" t="s">
        <v>12</v>
      </c>
      <c r="B6" s="8">
        <v>238027916.66999999</v>
      </c>
      <c r="C6" s="6">
        <f t="shared" ref="C6:C18" si="0">+B6/$B$16</f>
        <v>0.1120078755323419</v>
      </c>
      <c r="D6" s="5">
        <f t="shared" ref="D6:D19" si="1">+B6/$B$20</f>
        <v>0.12313990791852154</v>
      </c>
    </row>
    <row r="7" spans="1:8" x14ac:dyDescent="0.25">
      <c r="A7" s="7" t="s">
        <v>11</v>
      </c>
      <c r="B7" s="31">
        <v>0</v>
      </c>
      <c r="C7" s="6">
        <f t="shared" si="0"/>
        <v>0</v>
      </c>
      <c r="D7" s="5">
        <f t="shared" si="1"/>
        <v>0</v>
      </c>
    </row>
    <row r="8" spans="1:8" x14ac:dyDescent="0.25">
      <c r="A8" s="7" t="s">
        <v>10</v>
      </c>
      <c r="B8" s="31">
        <v>0</v>
      </c>
      <c r="C8" s="6">
        <f t="shared" si="0"/>
        <v>0</v>
      </c>
      <c r="D8" s="5">
        <f t="shared" si="1"/>
        <v>0</v>
      </c>
    </row>
    <row r="9" spans="1:8" x14ac:dyDescent="0.25">
      <c r="A9" s="7" t="s">
        <v>9</v>
      </c>
      <c r="B9" s="8">
        <v>1245775890</v>
      </c>
      <c r="C9" s="6">
        <f t="shared" si="0"/>
        <v>0.58621993915850235</v>
      </c>
      <c r="D9" s="5">
        <f t="shared" si="1"/>
        <v>0.64448208650413608</v>
      </c>
    </row>
    <row r="10" spans="1:8" x14ac:dyDescent="0.25">
      <c r="A10" s="7" t="s">
        <v>8</v>
      </c>
      <c r="B10" s="31">
        <v>235725076.68000001</v>
      </c>
      <c r="C10" s="6">
        <f t="shared" si="0"/>
        <v>0.11092423703069329</v>
      </c>
      <c r="D10" s="5">
        <f t="shared" si="1"/>
        <v>0.12194857074981108</v>
      </c>
    </row>
    <row r="11" spans="1:8" x14ac:dyDescent="0.25">
      <c r="A11" s="7" t="s">
        <v>7</v>
      </c>
      <c r="B11" s="8">
        <v>195712980.92000002</v>
      </c>
      <c r="C11" s="6">
        <f t="shared" si="0"/>
        <v>9.2095899983625093E-2</v>
      </c>
      <c r="D11" s="5">
        <f t="shared" si="1"/>
        <v>0.10124895762693382</v>
      </c>
    </row>
    <row r="12" spans="1:8" ht="15.75" thickBot="1" x14ac:dyDescent="0.3">
      <c r="A12" s="7" t="s">
        <v>6</v>
      </c>
      <c r="B12" s="8">
        <v>120000000</v>
      </c>
      <c r="C12" s="6">
        <f t="shared" si="0"/>
        <v>5.6467935576293961E-2</v>
      </c>
      <c r="D12" s="5">
        <f t="shared" si="1"/>
        <v>6.2080066728933347E-2</v>
      </c>
      <c r="G12" s="30"/>
      <c r="H12" s="30"/>
    </row>
    <row r="13" spans="1:8" ht="15.75" thickTop="1" x14ac:dyDescent="0.25">
      <c r="A13" s="32" t="s">
        <v>5</v>
      </c>
      <c r="B13" s="15">
        <v>72676138</v>
      </c>
      <c r="C13" s="14">
        <f t="shared" si="0"/>
        <v>3.4198928987648744E-2</v>
      </c>
      <c r="D13" s="13">
        <f>+B13/$B$20</f>
        <v>3.7597829138676403E-2</v>
      </c>
    </row>
    <row r="14" spans="1:8" x14ac:dyDescent="0.25">
      <c r="A14" s="7" t="s">
        <v>4</v>
      </c>
      <c r="B14" s="8">
        <v>6096453.7800000003</v>
      </c>
      <c r="C14" s="6">
        <f t="shared" si="0"/>
        <v>2.8687846607741152E-3</v>
      </c>
      <c r="D14" s="5">
        <f>+B14/$B$20</f>
        <v>3.1539021456021494E-3</v>
      </c>
    </row>
    <row r="15" spans="1:8" ht="15.75" thickBot="1" x14ac:dyDescent="0.3">
      <c r="A15" s="12" t="s">
        <v>3</v>
      </c>
      <c r="B15" s="11">
        <v>11085368.75</v>
      </c>
      <c r="C15" s="10">
        <f t="shared" si="0"/>
        <v>5.2163990701205197E-3</v>
      </c>
      <c r="D15" s="9">
        <f>+B15/$B$20</f>
        <v>5.7348369309569366E-3</v>
      </c>
    </row>
    <row r="16" spans="1:8" ht="16.5" thickTop="1" thickBot="1" x14ac:dyDescent="0.3">
      <c r="A16" s="26" t="s">
        <v>20</v>
      </c>
      <c r="B16" s="27">
        <f>SUM(B5:B15)</f>
        <v>2125099824.8000002</v>
      </c>
      <c r="C16" s="28">
        <f t="shared" si="0"/>
        <v>1</v>
      </c>
      <c r="D16" s="29">
        <f>+B16/$B$20</f>
        <v>1.0993861577435715</v>
      </c>
    </row>
    <row r="17" spans="1:4" ht="15.75" thickTop="1" x14ac:dyDescent="0.25">
      <c r="A17" s="7" t="s">
        <v>2</v>
      </c>
      <c r="B17" s="15">
        <v>119970473.37</v>
      </c>
      <c r="C17" s="6">
        <f t="shared" si="0"/>
        <v>5.6454041344288754E-2</v>
      </c>
      <c r="D17" s="5">
        <f t="shared" si="1"/>
        <v>6.2064791602594344E-2</v>
      </c>
    </row>
    <row r="18" spans="1:4" x14ac:dyDescent="0.25">
      <c r="A18" s="7" t="s">
        <v>19</v>
      </c>
      <c r="B18" s="8">
        <v>6852381.2999999998</v>
      </c>
      <c r="C18" s="6">
        <f t="shared" si="0"/>
        <v>3.224498548271679E-3</v>
      </c>
      <c r="D18" s="5">
        <f t="shared" si="1"/>
        <v>3.5449690696341251E-3</v>
      </c>
    </row>
    <row r="19" spans="1:4" ht="15.75" thickBot="1" x14ac:dyDescent="0.3">
      <c r="A19" s="7" t="s">
        <v>1</v>
      </c>
      <c r="B19" s="34">
        <v>65289357.150000006</v>
      </c>
      <c r="C19" s="6">
        <f>+B19/$B$16</f>
        <v>3.07229601113654E-2</v>
      </c>
      <c r="D19" s="5">
        <f t="shared" si="1"/>
        <v>3.3776397071343014E-2</v>
      </c>
    </row>
    <row r="20" spans="1:4" ht="15.75" thickBot="1" x14ac:dyDescent="0.3">
      <c r="A20" s="4" t="s">
        <v>0</v>
      </c>
      <c r="B20" s="3">
        <f>+B16-SUM(B17:B19)</f>
        <v>1932987612.9800003</v>
      </c>
      <c r="C20" s="2">
        <f>+B20/$B$16</f>
        <v>0.90959849999607423</v>
      </c>
      <c r="D20" s="1">
        <f>+B20/$B$20</f>
        <v>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CDFDE-D34E-4997-90F4-8B9C0CB2C543}">
  <dimension ref="A1:H20"/>
  <sheetViews>
    <sheetView workbookViewId="0"/>
  </sheetViews>
  <sheetFormatPr defaultRowHeight="15" x14ac:dyDescent="0.25"/>
  <cols>
    <col min="1" max="1" width="40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7" max="7" width="12.42578125" bestFit="1" customWidth="1"/>
  </cols>
  <sheetData>
    <row r="1" spans="1:8" x14ac:dyDescent="0.25">
      <c r="A1" s="25" t="s">
        <v>25</v>
      </c>
    </row>
    <row r="2" spans="1:8" ht="15.75" thickBot="1" x14ac:dyDescent="0.3">
      <c r="A2" s="24"/>
    </row>
    <row r="3" spans="1:8" x14ac:dyDescent="0.25">
      <c r="A3" s="23"/>
      <c r="B3" s="22"/>
      <c r="C3" s="21" t="s">
        <v>17</v>
      </c>
      <c r="D3" s="20" t="s">
        <v>17</v>
      </c>
    </row>
    <row r="4" spans="1:8" ht="15.75" thickBot="1" x14ac:dyDescent="0.3">
      <c r="A4" s="19" t="s">
        <v>16</v>
      </c>
      <c r="B4" s="18" t="s">
        <v>15</v>
      </c>
      <c r="C4" s="17" t="s">
        <v>18</v>
      </c>
      <c r="D4" s="16" t="s">
        <v>14</v>
      </c>
    </row>
    <row r="5" spans="1:8" x14ac:dyDescent="0.25">
      <c r="A5" s="7" t="s">
        <v>13</v>
      </c>
      <c r="B5" s="33">
        <v>0</v>
      </c>
      <c r="C5" s="6">
        <f>+B5/$B$16</f>
        <v>0</v>
      </c>
      <c r="D5" s="5">
        <f>+B5/$B$20</f>
        <v>0</v>
      </c>
    </row>
    <row r="6" spans="1:8" x14ac:dyDescent="0.25">
      <c r="A6" s="7" t="s">
        <v>12</v>
      </c>
      <c r="B6" s="8">
        <v>236240350</v>
      </c>
      <c r="C6" s="6">
        <f t="shared" ref="C6:C18" si="0">+B6/$B$16</f>
        <v>0.11038162438747921</v>
      </c>
      <c r="D6" s="5">
        <f t="shared" ref="D6:D19" si="1">+B6/$B$20</f>
        <v>0.12098636225726231</v>
      </c>
    </row>
    <row r="7" spans="1:8" x14ac:dyDescent="0.25">
      <c r="A7" s="7" t="s">
        <v>11</v>
      </c>
      <c r="B7" s="31">
        <v>0</v>
      </c>
      <c r="C7" s="6">
        <f t="shared" si="0"/>
        <v>0</v>
      </c>
      <c r="D7" s="5">
        <f t="shared" si="1"/>
        <v>0</v>
      </c>
    </row>
    <row r="8" spans="1:8" x14ac:dyDescent="0.25">
      <c r="A8" s="7" t="s">
        <v>10</v>
      </c>
      <c r="B8" s="31">
        <v>0</v>
      </c>
      <c r="C8" s="6">
        <f t="shared" si="0"/>
        <v>0</v>
      </c>
      <c r="D8" s="5">
        <f t="shared" si="1"/>
        <v>0</v>
      </c>
    </row>
    <row r="9" spans="1:8" x14ac:dyDescent="0.25">
      <c r="A9" s="7" t="s">
        <v>9</v>
      </c>
      <c r="B9" s="8">
        <v>1245775890</v>
      </c>
      <c r="C9" s="6">
        <f t="shared" si="0"/>
        <v>0.58207992987208845</v>
      </c>
      <c r="D9" s="5">
        <f t="shared" si="1"/>
        <v>0.6380023273708465</v>
      </c>
    </row>
    <row r="10" spans="1:8" x14ac:dyDescent="0.25">
      <c r="A10" s="7" t="s">
        <v>8</v>
      </c>
      <c r="B10" s="31">
        <v>232315478.68000001</v>
      </c>
      <c r="C10" s="6">
        <f t="shared" si="0"/>
        <v>0.10854775616042389</v>
      </c>
      <c r="D10" s="5">
        <f t="shared" si="1"/>
        <v>0.11897630807585485</v>
      </c>
    </row>
    <row r="11" spans="1:8" x14ac:dyDescent="0.25">
      <c r="A11" s="7" t="s">
        <v>7</v>
      </c>
      <c r="B11" s="8">
        <v>216827449.18999997</v>
      </c>
      <c r="C11" s="6">
        <f t="shared" si="0"/>
        <v>0.10131108446709383</v>
      </c>
      <c r="D11" s="5">
        <f t="shared" si="1"/>
        <v>0.11104438473368107</v>
      </c>
    </row>
    <row r="12" spans="1:8" ht="15.75" thickBot="1" x14ac:dyDescent="0.3">
      <c r="A12" s="7" t="s">
        <v>6</v>
      </c>
      <c r="B12" s="8">
        <v>120000000</v>
      </c>
      <c r="C12" s="6">
        <f t="shared" si="0"/>
        <v>5.606914706356262E-2</v>
      </c>
      <c r="D12" s="5">
        <f t="shared" si="1"/>
        <v>6.1455900615078989E-2</v>
      </c>
      <c r="G12" s="30"/>
      <c r="H12" s="30"/>
    </row>
    <row r="13" spans="1:8" ht="15.75" thickTop="1" x14ac:dyDescent="0.25">
      <c r="A13" s="32" t="s">
        <v>5</v>
      </c>
      <c r="B13" s="15">
        <v>72676138</v>
      </c>
      <c r="C13" s="14">
        <f t="shared" si="0"/>
        <v>3.3957408912781435E-2</v>
      </c>
      <c r="D13" s="13">
        <f>+B13/$B$20</f>
        <v>3.7219812616798048E-2</v>
      </c>
    </row>
    <row r="14" spans="1:8" x14ac:dyDescent="0.25">
      <c r="A14" s="7" t="s">
        <v>4</v>
      </c>
      <c r="B14" s="8">
        <v>4599018.9700000007</v>
      </c>
      <c r="C14" s="6">
        <f t="shared" si="0"/>
        <v>2.1488589248087027E-3</v>
      </c>
      <c r="D14" s="5">
        <f>+B14/$B$20</f>
        <v>2.355307106226525E-3</v>
      </c>
    </row>
    <row r="15" spans="1:8" ht="15.75" thickBot="1" x14ac:dyDescent="0.3">
      <c r="A15" s="12" t="s">
        <v>3</v>
      </c>
      <c r="B15" s="11">
        <v>11780147.550000001</v>
      </c>
      <c r="C15" s="10">
        <f t="shared" si="0"/>
        <v>5.5041902117618077E-3</v>
      </c>
      <c r="D15" s="9">
        <f>+B15/$B$20</f>
        <v>6.0329964755313856E-3</v>
      </c>
    </row>
    <row r="16" spans="1:8" ht="16.5" thickTop="1" thickBot="1" x14ac:dyDescent="0.3">
      <c r="A16" s="26" t="s">
        <v>20</v>
      </c>
      <c r="B16" s="27">
        <f>SUM(B5:B15)</f>
        <v>2140214472.3900001</v>
      </c>
      <c r="C16" s="28">
        <f t="shared" si="0"/>
        <v>1</v>
      </c>
      <c r="D16" s="29">
        <f>+B16/$B$20</f>
        <v>1.0960733992512797</v>
      </c>
    </row>
    <row r="17" spans="1:4" ht="15.75" thickTop="1" x14ac:dyDescent="0.25">
      <c r="A17" s="7" t="s">
        <v>2</v>
      </c>
      <c r="B17" s="15">
        <v>118894678.72999999</v>
      </c>
      <c r="C17" s="6">
        <f t="shared" si="0"/>
        <v>5.5552693556561665E-2</v>
      </c>
      <c r="D17" s="5">
        <f t="shared" si="1"/>
        <v>6.0889829664105215E-2</v>
      </c>
    </row>
    <row r="18" spans="1:4" x14ac:dyDescent="0.25">
      <c r="A18" s="7" t="s">
        <v>19</v>
      </c>
      <c r="B18" s="8">
        <v>6127208.46</v>
      </c>
      <c r="C18" s="6">
        <f t="shared" si="0"/>
        <v>2.8628946019403755E-3</v>
      </c>
      <c r="D18" s="5">
        <f t="shared" si="1"/>
        <v>3.1379426180469265E-3</v>
      </c>
    </row>
    <row r="19" spans="1:4" ht="15.75" thickBot="1" x14ac:dyDescent="0.3">
      <c r="A19" s="7" t="s">
        <v>1</v>
      </c>
      <c r="B19" s="34">
        <v>62572921.359999999</v>
      </c>
      <c r="C19" s="6">
        <f>+B19/$B$16</f>
        <v>2.9236752749421491E-2</v>
      </c>
      <c r="D19" s="5">
        <f t="shared" si="1"/>
        <v>3.2045626969127612E-2</v>
      </c>
    </row>
    <row r="20" spans="1:4" ht="15.75" thickBot="1" x14ac:dyDescent="0.3">
      <c r="A20" s="4" t="s">
        <v>0</v>
      </c>
      <c r="B20" s="3">
        <f>+B16-SUM(B17:B19)</f>
        <v>1952619663.8400002</v>
      </c>
      <c r="C20" s="2">
        <f>+B20/$B$16</f>
        <v>0.91234765909207649</v>
      </c>
      <c r="D20" s="1">
        <f>+B20/$B$20</f>
        <v>1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768BD-AD43-4A87-9028-4E30C9C40934}">
  <dimension ref="A1:H20"/>
  <sheetViews>
    <sheetView workbookViewId="0">
      <selection activeCell="B20" sqref="B20"/>
    </sheetView>
  </sheetViews>
  <sheetFormatPr defaultRowHeight="15" x14ac:dyDescent="0.25"/>
  <cols>
    <col min="1" max="1" width="40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7" max="7" width="12.42578125" bestFit="1" customWidth="1"/>
  </cols>
  <sheetData>
    <row r="1" spans="1:8" x14ac:dyDescent="0.25">
      <c r="A1" s="25" t="s">
        <v>26</v>
      </c>
    </row>
    <row r="2" spans="1:8" ht="15.75" thickBot="1" x14ac:dyDescent="0.3">
      <c r="A2" s="24"/>
    </row>
    <row r="3" spans="1:8" x14ac:dyDescent="0.25">
      <c r="A3" s="23"/>
      <c r="B3" s="22"/>
      <c r="C3" s="21" t="s">
        <v>17</v>
      </c>
      <c r="D3" s="20" t="s">
        <v>17</v>
      </c>
    </row>
    <row r="4" spans="1:8" ht="15.75" thickBot="1" x14ac:dyDescent="0.3">
      <c r="A4" s="19" t="s">
        <v>16</v>
      </c>
      <c r="B4" s="18" t="s">
        <v>15</v>
      </c>
      <c r="C4" s="17" t="s">
        <v>18</v>
      </c>
      <c r="D4" s="16" t="s">
        <v>14</v>
      </c>
    </row>
    <row r="5" spans="1:8" x14ac:dyDescent="0.25">
      <c r="A5" s="7" t="s">
        <v>13</v>
      </c>
      <c r="B5" s="33">
        <v>0</v>
      </c>
      <c r="C5" s="6">
        <f>+B5/$B$16</f>
        <v>0</v>
      </c>
      <c r="D5" s="5">
        <f>+B5/$B$20</f>
        <v>0</v>
      </c>
    </row>
    <row r="6" spans="1:8" x14ac:dyDescent="0.25">
      <c r="A6" s="7" t="s">
        <v>12</v>
      </c>
      <c r="B6" s="8">
        <v>235974783.33000001</v>
      </c>
      <c r="C6" s="6">
        <f t="shared" ref="C6:C18" si="0">+B6/$B$16</f>
        <v>0.11045653862756297</v>
      </c>
      <c r="D6" s="5">
        <f t="shared" ref="D6:D19" si="1">+B6/$B$20</f>
        <v>0.12062976645202854</v>
      </c>
    </row>
    <row r="7" spans="1:8" x14ac:dyDescent="0.25">
      <c r="A7" s="7" t="s">
        <v>11</v>
      </c>
      <c r="B7" s="31">
        <v>0</v>
      </c>
      <c r="C7" s="6">
        <f t="shared" si="0"/>
        <v>0</v>
      </c>
      <c r="D7" s="5">
        <f t="shared" si="1"/>
        <v>0</v>
      </c>
    </row>
    <row r="8" spans="1:8" x14ac:dyDescent="0.25">
      <c r="A8" s="7" t="s">
        <v>10</v>
      </c>
      <c r="B8" s="31">
        <v>0</v>
      </c>
      <c r="C8" s="6">
        <f t="shared" si="0"/>
        <v>0</v>
      </c>
      <c r="D8" s="5">
        <f t="shared" si="1"/>
        <v>0</v>
      </c>
    </row>
    <row r="9" spans="1:8" x14ac:dyDescent="0.25">
      <c r="A9" s="7" t="s">
        <v>9</v>
      </c>
      <c r="B9" s="8">
        <v>1245875890</v>
      </c>
      <c r="C9" s="6">
        <f t="shared" si="0"/>
        <v>0.58317730575680138</v>
      </c>
      <c r="D9" s="5">
        <f t="shared" si="1"/>
        <v>0.63688888921974285</v>
      </c>
    </row>
    <row r="10" spans="1:8" x14ac:dyDescent="0.25">
      <c r="A10" s="7" t="s">
        <v>8</v>
      </c>
      <c r="B10" s="31">
        <v>233634644.48000002</v>
      </c>
      <c r="C10" s="6">
        <f t="shared" si="0"/>
        <v>0.10936115193568323</v>
      </c>
      <c r="D10" s="5">
        <f t="shared" si="1"/>
        <v>0.11943349285466688</v>
      </c>
    </row>
    <row r="11" spans="1:8" x14ac:dyDescent="0.25">
      <c r="A11" s="7" t="s">
        <v>7</v>
      </c>
      <c r="B11" s="8">
        <v>72418890.290000007</v>
      </c>
      <c r="C11" s="6">
        <f t="shared" si="0"/>
        <v>3.3898282858029774E-2</v>
      </c>
      <c r="D11" s="5">
        <f t="shared" si="1"/>
        <v>3.702037013921549E-2</v>
      </c>
    </row>
    <row r="12" spans="1:8" ht="15.75" thickBot="1" x14ac:dyDescent="0.3">
      <c r="A12" s="7" t="s">
        <v>6</v>
      </c>
      <c r="B12" s="8">
        <v>260000000</v>
      </c>
      <c r="C12" s="6">
        <f t="shared" si="0"/>
        <v>0.12170241090127233</v>
      </c>
      <c r="D12" s="5">
        <f t="shared" si="1"/>
        <v>0.13291140195122736</v>
      </c>
      <c r="G12" s="30"/>
      <c r="H12" s="30"/>
    </row>
    <row r="13" spans="1:8" ht="15.75" thickTop="1" x14ac:dyDescent="0.25">
      <c r="A13" s="32" t="s">
        <v>5</v>
      </c>
      <c r="B13" s="15">
        <v>72676138</v>
      </c>
      <c r="C13" s="14">
        <f t="shared" si="0"/>
        <v>3.4018696959975281E-2</v>
      </c>
      <c r="D13" s="13">
        <f>+B13/$B$20</f>
        <v>3.71518745768495E-2</v>
      </c>
    </row>
    <row r="14" spans="1:8" x14ac:dyDescent="0.25">
      <c r="A14" s="7" t="s">
        <v>4</v>
      </c>
      <c r="B14" s="8">
        <v>4055733.1999999997</v>
      </c>
      <c r="C14" s="6">
        <f t="shared" si="0"/>
        <v>1.8984327246628157E-3</v>
      </c>
      <c r="D14" s="5">
        <f>+B14/$B$20</f>
        <v>2.073281482892837E-3</v>
      </c>
    </row>
    <row r="15" spans="1:8" ht="15.75" thickBot="1" x14ac:dyDescent="0.3">
      <c r="A15" s="12" t="s">
        <v>3</v>
      </c>
      <c r="B15" s="11">
        <v>11722585.040000001</v>
      </c>
      <c r="C15" s="10">
        <f t="shared" si="0"/>
        <v>5.4871802360122613E-3</v>
      </c>
      <c r="D15" s="9">
        <f>+B15/$B$20</f>
        <v>5.992558508303404E-3</v>
      </c>
    </row>
    <row r="16" spans="1:8" ht="16.5" thickTop="1" thickBot="1" x14ac:dyDescent="0.3">
      <c r="A16" s="26" t="s">
        <v>20</v>
      </c>
      <c r="B16" s="27">
        <f>SUM(B5:B15)</f>
        <v>2136358664.3399999</v>
      </c>
      <c r="C16" s="28">
        <f t="shared" si="0"/>
        <v>1</v>
      </c>
      <c r="D16" s="29">
        <f>+B16/$B$20</f>
        <v>1.0921016351849269</v>
      </c>
    </row>
    <row r="17" spans="1:4" ht="15.75" thickTop="1" x14ac:dyDescent="0.25">
      <c r="A17" s="7" t="s">
        <v>2</v>
      </c>
      <c r="B17" s="15">
        <v>117782750.66999999</v>
      </c>
      <c r="C17" s="6">
        <f t="shared" si="0"/>
        <v>5.5132479688932493E-2</v>
      </c>
      <c r="D17" s="5">
        <f t="shared" si="1"/>
        <v>6.0210271220082934E-2</v>
      </c>
    </row>
    <row r="18" spans="1:4" x14ac:dyDescent="0.25">
      <c r="A18" s="7" t="s">
        <v>19</v>
      </c>
      <c r="B18" s="8">
        <v>5707276.9500000002</v>
      </c>
      <c r="C18" s="6">
        <f t="shared" si="0"/>
        <v>2.6714975557548472E-3</v>
      </c>
      <c r="D18" s="5">
        <f t="shared" si="1"/>
        <v>2.9175468490324039E-3</v>
      </c>
    </row>
    <row r="19" spans="1:4" ht="15.75" thickBot="1" x14ac:dyDescent="0.3">
      <c r="A19" s="7" t="s">
        <v>1</v>
      </c>
      <c r="B19" s="34">
        <v>56678301.030000001</v>
      </c>
      <c r="C19" s="6">
        <f>+B19/$B$16</f>
        <v>2.6530330312073334E-2</v>
      </c>
      <c r="D19" s="5">
        <f t="shared" si="1"/>
        <v>2.8973817115811516E-2</v>
      </c>
    </row>
    <row r="20" spans="1:4" ht="15.75" thickBot="1" x14ac:dyDescent="0.3">
      <c r="A20" s="4" t="s">
        <v>0</v>
      </c>
      <c r="B20" s="3">
        <f>+B16-SUM(B17:B19)</f>
        <v>1956190335.6900001</v>
      </c>
      <c r="C20" s="2">
        <f>+B20/$B$16</f>
        <v>0.91566569244323937</v>
      </c>
      <c r="D20" s="1">
        <f>+B20/$B$20</f>
        <v>1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53902-D172-4FC4-8768-D616E5A8580D}">
  <dimension ref="A1:H20"/>
  <sheetViews>
    <sheetView workbookViewId="0">
      <selection activeCell="H21" sqref="H21"/>
    </sheetView>
  </sheetViews>
  <sheetFormatPr defaultRowHeight="15" x14ac:dyDescent="0.25"/>
  <cols>
    <col min="1" max="1" width="40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7" max="7" width="12.42578125" bestFit="1" customWidth="1"/>
  </cols>
  <sheetData>
    <row r="1" spans="1:8" x14ac:dyDescent="0.25">
      <c r="A1" s="25" t="s">
        <v>27</v>
      </c>
    </row>
    <row r="2" spans="1:8" ht="15.75" thickBot="1" x14ac:dyDescent="0.3">
      <c r="A2" s="24"/>
    </row>
    <row r="3" spans="1:8" x14ac:dyDescent="0.25">
      <c r="A3" s="23"/>
      <c r="B3" s="22"/>
      <c r="C3" s="21" t="s">
        <v>17</v>
      </c>
      <c r="D3" s="20" t="s">
        <v>17</v>
      </c>
    </row>
    <row r="4" spans="1:8" ht="15.75" thickBot="1" x14ac:dyDescent="0.3">
      <c r="A4" s="19" t="s">
        <v>16</v>
      </c>
      <c r="B4" s="18" t="s">
        <v>15</v>
      </c>
      <c r="C4" s="17" t="s">
        <v>18</v>
      </c>
      <c r="D4" s="16" t="s">
        <v>14</v>
      </c>
    </row>
    <row r="5" spans="1:8" x14ac:dyDescent="0.25">
      <c r="A5" s="7" t="s">
        <v>13</v>
      </c>
      <c r="B5" s="33">
        <v>0</v>
      </c>
      <c r="C5" s="6">
        <f>+B5/$B$16</f>
        <v>0</v>
      </c>
      <c r="D5" s="5">
        <f>+B5/$B$20</f>
        <v>0</v>
      </c>
    </row>
    <row r="6" spans="1:8" x14ac:dyDescent="0.25">
      <c r="A6" s="7" t="s">
        <v>12</v>
      </c>
      <c r="B6" s="8">
        <v>238024016.66999999</v>
      </c>
      <c r="C6" s="6">
        <f t="shared" ref="C6:C18" si="0">+B6/$B$16</f>
        <v>0.10785126215578088</v>
      </c>
      <c r="D6" s="5">
        <f t="shared" ref="D6:D19" si="1">+B6/$B$20</f>
        <v>0.1208606749527999</v>
      </c>
    </row>
    <row r="7" spans="1:8" x14ac:dyDescent="0.25">
      <c r="A7" s="7" t="s">
        <v>11</v>
      </c>
      <c r="B7" s="31">
        <v>0</v>
      </c>
      <c r="C7" s="6">
        <f t="shared" si="0"/>
        <v>0</v>
      </c>
      <c r="D7" s="5">
        <f t="shared" si="1"/>
        <v>0</v>
      </c>
    </row>
    <row r="8" spans="1:8" x14ac:dyDescent="0.25">
      <c r="A8" s="7" t="s">
        <v>10</v>
      </c>
      <c r="B8" s="31">
        <v>0</v>
      </c>
      <c r="C8" s="6">
        <f t="shared" si="0"/>
        <v>0</v>
      </c>
      <c r="D8" s="5">
        <f t="shared" si="1"/>
        <v>0</v>
      </c>
    </row>
    <row r="9" spans="1:8" x14ac:dyDescent="0.25">
      <c r="A9" s="7" t="s">
        <v>9</v>
      </c>
      <c r="B9" s="8">
        <v>1246530236</v>
      </c>
      <c r="C9" s="6">
        <f t="shared" si="0"/>
        <v>0.56481636243595035</v>
      </c>
      <c r="D9" s="5">
        <f t="shared" si="1"/>
        <v>0.63294657312209512</v>
      </c>
    </row>
    <row r="10" spans="1:8" x14ac:dyDescent="0.25">
      <c r="A10" s="7" t="s">
        <v>8</v>
      </c>
      <c r="B10" s="31">
        <v>235102781.20999998</v>
      </c>
      <c r="C10" s="6">
        <f t="shared" si="0"/>
        <v>0.10652761870238925</v>
      </c>
      <c r="D10" s="5">
        <f t="shared" si="1"/>
        <v>0.11937736879600504</v>
      </c>
    </row>
    <row r="11" spans="1:8" x14ac:dyDescent="0.25">
      <c r="A11" s="7" t="s">
        <v>7</v>
      </c>
      <c r="B11" s="8">
        <v>189009421.41000003</v>
      </c>
      <c r="C11" s="6">
        <f t="shared" si="0"/>
        <v>8.5642217720677774E-2</v>
      </c>
      <c r="D11" s="5">
        <f t="shared" si="1"/>
        <v>9.5972694535786204E-2</v>
      </c>
    </row>
    <row r="12" spans="1:8" ht="15.75" thickBot="1" x14ac:dyDescent="0.3">
      <c r="A12" s="7" t="s">
        <v>6</v>
      </c>
      <c r="B12" s="8">
        <v>210000000</v>
      </c>
      <c r="C12" s="6">
        <f t="shared" si="0"/>
        <v>9.5153276419641997E-2</v>
      </c>
      <c r="D12" s="5">
        <f t="shared" si="1"/>
        <v>0.10663101184144881</v>
      </c>
      <c r="G12" s="30"/>
      <c r="H12" s="30"/>
    </row>
    <row r="13" spans="1:8" ht="15.75" thickTop="1" x14ac:dyDescent="0.25">
      <c r="A13" s="32" t="s">
        <v>5</v>
      </c>
      <c r="B13" s="15">
        <v>72676138</v>
      </c>
      <c r="C13" s="14">
        <f t="shared" si="0"/>
        <v>3.2930345943933563E-2</v>
      </c>
      <c r="D13" s="13">
        <f>+B13/$B$20</f>
        <v>3.6902524436517946E-2</v>
      </c>
    </row>
    <row r="14" spans="1:8" x14ac:dyDescent="0.25">
      <c r="A14" s="7" t="s">
        <v>4</v>
      </c>
      <c r="B14" s="8">
        <v>4757544.05</v>
      </c>
      <c r="C14" s="6">
        <f t="shared" si="0"/>
        <v>2.1556947812774907E-3</v>
      </c>
      <c r="D14" s="5">
        <f>+B14/$B$20</f>
        <v>2.4157225520560206E-3</v>
      </c>
    </row>
    <row r="15" spans="1:8" ht="15.75" thickBot="1" x14ac:dyDescent="0.3">
      <c r="A15" s="12" t="s">
        <v>3</v>
      </c>
      <c r="B15" s="11">
        <v>10865380.84</v>
      </c>
      <c r="C15" s="10">
        <f t="shared" si="0"/>
        <v>4.9232218403485808E-3</v>
      </c>
      <c r="D15" s="9">
        <f>+B15/$B$20</f>
        <v>5.517078823866148E-3</v>
      </c>
    </row>
    <row r="16" spans="1:8" ht="16.5" thickTop="1" thickBot="1" x14ac:dyDescent="0.3">
      <c r="A16" s="26" t="s">
        <v>20</v>
      </c>
      <c r="B16" s="27">
        <f>SUM(B5:B15)</f>
        <v>2206965518.1800003</v>
      </c>
      <c r="C16" s="28">
        <f t="shared" si="0"/>
        <v>1</v>
      </c>
      <c r="D16" s="29">
        <f>+B16/$B$20</f>
        <v>1.1206236490605754</v>
      </c>
    </row>
    <row r="17" spans="1:4" ht="15.75" thickTop="1" x14ac:dyDescent="0.25">
      <c r="A17" s="7" t="s">
        <v>2</v>
      </c>
      <c r="B17" s="15">
        <v>117220369.23999999</v>
      </c>
      <c r="C17" s="6">
        <f t="shared" si="0"/>
        <v>5.3113819982410569E-2</v>
      </c>
      <c r="D17" s="5">
        <f t="shared" si="1"/>
        <v>5.9520602764235438E-2</v>
      </c>
    </row>
    <row r="18" spans="1:4" x14ac:dyDescent="0.25">
      <c r="A18" s="7" t="s">
        <v>19</v>
      </c>
      <c r="B18" s="8">
        <v>6744939.5300000003</v>
      </c>
      <c r="C18" s="6">
        <f t="shared" si="0"/>
        <v>3.056205216818382E-3</v>
      </c>
      <c r="D18" s="5">
        <f t="shared" si="1"/>
        <v>3.4248558423489819E-3</v>
      </c>
    </row>
    <row r="19" spans="1:4" ht="15.75" thickBot="1" x14ac:dyDescent="0.3">
      <c r="A19" s="7" t="s">
        <v>1</v>
      </c>
      <c r="B19" s="34">
        <v>113591907.14</v>
      </c>
      <c r="C19" s="6">
        <f>+B19/$B$16</f>
        <v>5.1469724472032026E-2</v>
      </c>
      <c r="D19" s="5">
        <f t="shared" si="1"/>
        <v>5.7678190453990925E-2</v>
      </c>
    </row>
    <row r="20" spans="1:4" ht="15.75" thickBot="1" x14ac:dyDescent="0.3">
      <c r="A20" s="4" t="s">
        <v>0</v>
      </c>
      <c r="B20" s="3">
        <f>+B16-SUM(B17:B19)</f>
        <v>1969408302.2700002</v>
      </c>
      <c r="C20" s="2">
        <f>+B20/$B$16</f>
        <v>0.892360250328739</v>
      </c>
      <c r="D20" s="1">
        <f>+B20/$B$20</f>
        <v>1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3E372-86BF-4951-9ED3-547DDFC4A1F9}">
  <dimension ref="A1:H20"/>
  <sheetViews>
    <sheetView workbookViewId="0">
      <selection activeCell="B19" sqref="B19"/>
    </sheetView>
  </sheetViews>
  <sheetFormatPr defaultRowHeight="15" x14ac:dyDescent="0.25"/>
  <cols>
    <col min="1" max="1" width="40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7" max="7" width="12.42578125" bestFit="1" customWidth="1"/>
  </cols>
  <sheetData>
    <row r="1" spans="1:8" x14ac:dyDescent="0.25">
      <c r="A1" s="25" t="s">
        <v>28</v>
      </c>
    </row>
    <row r="2" spans="1:8" ht="15.75" thickBot="1" x14ac:dyDescent="0.3">
      <c r="A2" s="24"/>
    </row>
    <row r="3" spans="1:8" x14ac:dyDescent="0.25">
      <c r="A3" s="23"/>
      <c r="B3" s="22"/>
      <c r="C3" s="21" t="s">
        <v>17</v>
      </c>
      <c r="D3" s="20" t="s">
        <v>17</v>
      </c>
    </row>
    <row r="4" spans="1:8" ht="15.75" thickBot="1" x14ac:dyDescent="0.3">
      <c r="A4" s="19" t="s">
        <v>16</v>
      </c>
      <c r="B4" s="18" t="s">
        <v>15</v>
      </c>
      <c r="C4" s="17" t="s">
        <v>18</v>
      </c>
      <c r="D4" s="16" t="s">
        <v>14</v>
      </c>
    </row>
    <row r="5" spans="1:8" x14ac:dyDescent="0.25">
      <c r="A5" s="7" t="s">
        <v>13</v>
      </c>
      <c r="B5" s="33">
        <v>0</v>
      </c>
      <c r="C5" s="6">
        <f>+B5/$B$16</f>
        <v>0</v>
      </c>
      <c r="D5" s="5">
        <f>+B5/$B$20</f>
        <v>0</v>
      </c>
    </row>
    <row r="6" spans="1:8" x14ac:dyDescent="0.25">
      <c r="A6" s="7" t="s">
        <v>12</v>
      </c>
      <c r="B6" s="8">
        <v>238337650</v>
      </c>
      <c r="C6" s="6">
        <f t="shared" ref="C6:C18" si="0">+B6/$B$16</f>
        <v>0.10840587314063051</v>
      </c>
      <c r="D6" s="5">
        <f t="shared" ref="D6:D19" si="1">+B6/$B$20</f>
        <v>0.11768333284529804</v>
      </c>
    </row>
    <row r="7" spans="1:8" x14ac:dyDescent="0.25">
      <c r="A7" s="7" t="s">
        <v>11</v>
      </c>
      <c r="B7" s="31">
        <v>0</v>
      </c>
      <c r="C7" s="6">
        <f t="shared" si="0"/>
        <v>0</v>
      </c>
      <c r="D7" s="5">
        <f t="shared" si="1"/>
        <v>0</v>
      </c>
    </row>
    <row r="8" spans="1:8" x14ac:dyDescent="0.25">
      <c r="A8" s="7" t="s">
        <v>10</v>
      </c>
      <c r="B8" s="31">
        <v>0</v>
      </c>
      <c r="C8" s="6">
        <f t="shared" si="0"/>
        <v>0</v>
      </c>
      <c r="D8" s="5">
        <f t="shared" si="1"/>
        <v>0</v>
      </c>
    </row>
    <row r="9" spans="1:8" x14ac:dyDescent="0.25">
      <c r="A9" s="7" t="s">
        <v>9</v>
      </c>
      <c r="B9" s="8">
        <v>1246565590</v>
      </c>
      <c r="C9" s="6">
        <f t="shared" si="0"/>
        <v>0.56698986169837295</v>
      </c>
      <c r="D9" s="5">
        <f t="shared" si="1"/>
        <v>0.61551329905898344</v>
      </c>
    </row>
    <row r="10" spans="1:8" x14ac:dyDescent="0.25">
      <c r="A10" s="7" t="s">
        <v>8</v>
      </c>
      <c r="B10" s="31">
        <v>236574063.20999998</v>
      </c>
      <c r="C10" s="6">
        <f t="shared" si="0"/>
        <v>0.10760372053977524</v>
      </c>
      <c r="D10" s="5">
        <f t="shared" si="1"/>
        <v>0.11681253139529993</v>
      </c>
    </row>
    <row r="11" spans="1:8" x14ac:dyDescent="0.25">
      <c r="A11" s="7" t="s">
        <v>7</v>
      </c>
      <c r="B11" s="8">
        <v>51968465.860000007</v>
      </c>
      <c r="C11" s="6">
        <f t="shared" si="0"/>
        <v>2.363741908730051E-2</v>
      </c>
      <c r="D11" s="5">
        <f t="shared" si="1"/>
        <v>2.5660327964389551E-2</v>
      </c>
    </row>
    <row r="12" spans="1:8" ht="15.75" thickBot="1" x14ac:dyDescent="0.3">
      <c r="A12" s="7" t="s">
        <v>6</v>
      </c>
      <c r="B12" s="8">
        <v>342000000</v>
      </c>
      <c r="C12" s="6">
        <f t="shared" si="0"/>
        <v>0.15555582013205063</v>
      </c>
      <c r="D12" s="5">
        <f t="shared" si="1"/>
        <v>0.16886840930541999</v>
      </c>
      <c r="G12" s="30"/>
      <c r="H12" s="30"/>
    </row>
    <row r="13" spans="1:8" ht="15.75" thickTop="1" x14ac:dyDescent="0.25">
      <c r="A13" s="32" t="s">
        <v>5</v>
      </c>
      <c r="B13" s="15">
        <v>72676138</v>
      </c>
      <c r="C13" s="14">
        <f t="shared" si="0"/>
        <v>3.3056129387778035E-2</v>
      </c>
      <c r="D13" s="13">
        <f>+B13/$B$20</f>
        <v>3.5885098884564877E-2</v>
      </c>
    </row>
    <row r="14" spans="1:8" x14ac:dyDescent="0.25">
      <c r="A14" s="7" t="s">
        <v>4</v>
      </c>
      <c r="B14" s="8">
        <v>4361626.26</v>
      </c>
      <c r="C14" s="6">
        <f t="shared" si="0"/>
        <v>1.9838489765607852E-3</v>
      </c>
      <c r="D14" s="5">
        <f>+B14/$B$20</f>
        <v>2.1536283289793805E-3</v>
      </c>
    </row>
    <row r="15" spans="1:8" ht="15.75" thickBot="1" x14ac:dyDescent="0.3">
      <c r="A15" s="12" t="s">
        <v>3</v>
      </c>
      <c r="B15" s="11">
        <v>6084155.8099999987</v>
      </c>
      <c r="C15" s="10">
        <f t="shared" si="0"/>
        <v>2.767327037531376E-3</v>
      </c>
      <c r="D15" s="9">
        <f>+B15/$B$20</f>
        <v>3.0041570573129499E-3</v>
      </c>
    </row>
    <row r="16" spans="1:8" ht="16.5" thickTop="1" thickBot="1" x14ac:dyDescent="0.3">
      <c r="A16" s="26" t="s">
        <v>20</v>
      </c>
      <c r="B16" s="27">
        <f>SUM(B5:B15)</f>
        <v>2198567689.1399999</v>
      </c>
      <c r="C16" s="28">
        <f t="shared" si="0"/>
        <v>1</v>
      </c>
      <c r="D16" s="29">
        <f>+B16/$B$20</f>
        <v>1.0855807848402481</v>
      </c>
    </row>
    <row r="17" spans="1:4" ht="15.75" thickTop="1" x14ac:dyDescent="0.25">
      <c r="A17" s="7" t="s">
        <v>2</v>
      </c>
      <c r="B17" s="15">
        <v>116224301.55000001</v>
      </c>
      <c r="C17" s="6">
        <f t="shared" si="0"/>
        <v>5.2863644873932789E-2</v>
      </c>
      <c r="D17" s="5">
        <f t="shared" si="1"/>
        <v>5.7387757091760118E-2</v>
      </c>
    </row>
    <row r="18" spans="1:4" x14ac:dyDescent="0.25">
      <c r="A18" s="7" t="s">
        <v>19</v>
      </c>
      <c r="B18" s="8">
        <v>6271624.1200000001</v>
      </c>
      <c r="C18" s="6">
        <f t="shared" si="0"/>
        <v>2.852595419726755E-3</v>
      </c>
      <c r="D18" s="5">
        <f t="shared" si="1"/>
        <v>3.0967227745786678E-3</v>
      </c>
    </row>
    <row r="19" spans="1:4" ht="15.75" thickBot="1" x14ac:dyDescent="0.3">
      <c r="A19" s="7" t="s">
        <v>1</v>
      </c>
      <c r="B19" s="34">
        <v>50826180.789999992</v>
      </c>
      <c r="C19" s="6">
        <f>+B19/$B$16</f>
        <v>2.3117860342012648E-2</v>
      </c>
      <c r="D19" s="5">
        <f t="shared" si="1"/>
        <v>2.5096304973909335E-2</v>
      </c>
    </row>
    <row r="20" spans="1:4" ht="15.75" thickBot="1" x14ac:dyDescent="0.3">
      <c r="A20" s="4" t="s">
        <v>0</v>
      </c>
      <c r="B20" s="3">
        <f>+B16-SUM(B17:B19)</f>
        <v>2025245582.6799998</v>
      </c>
      <c r="C20" s="2">
        <f>+B20/$B$16</f>
        <v>0.9211658993643278</v>
      </c>
      <c r="D20" s="1">
        <f>+B20/$B$20</f>
        <v>1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27E98-2101-40F9-8D34-A22A2451A08E}">
  <dimension ref="A1:H20"/>
  <sheetViews>
    <sheetView workbookViewId="0">
      <selection activeCell="B19" sqref="B19"/>
    </sheetView>
  </sheetViews>
  <sheetFormatPr defaultRowHeight="15" x14ac:dyDescent="0.25"/>
  <cols>
    <col min="1" max="1" width="40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7" max="7" width="12.42578125" bestFit="1" customWidth="1"/>
  </cols>
  <sheetData>
    <row r="1" spans="1:8" x14ac:dyDescent="0.25">
      <c r="A1" s="25" t="s">
        <v>29</v>
      </c>
    </row>
    <row r="2" spans="1:8" ht="15.75" thickBot="1" x14ac:dyDescent="0.3">
      <c r="A2" s="24"/>
    </row>
    <row r="3" spans="1:8" x14ac:dyDescent="0.25">
      <c r="A3" s="23"/>
      <c r="B3" s="22"/>
      <c r="C3" s="21" t="s">
        <v>17</v>
      </c>
      <c r="D3" s="20" t="s">
        <v>17</v>
      </c>
    </row>
    <row r="4" spans="1:8" ht="15.75" thickBot="1" x14ac:dyDescent="0.3">
      <c r="A4" s="19" t="s">
        <v>16</v>
      </c>
      <c r="B4" s="18" t="s">
        <v>15</v>
      </c>
      <c r="C4" s="17" t="s">
        <v>18</v>
      </c>
      <c r="D4" s="16" t="s">
        <v>14</v>
      </c>
    </row>
    <row r="5" spans="1:8" x14ac:dyDescent="0.25">
      <c r="A5" s="7" t="s">
        <v>13</v>
      </c>
      <c r="B5" s="33">
        <v>0</v>
      </c>
      <c r="C5" s="6">
        <f>+B5/$B$16</f>
        <v>0</v>
      </c>
      <c r="D5" s="5">
        <f>+B5/$B$20</f>
        <v>0</v>
      </c>
    </row>
    <row r="6" spans="1:8" x14ac:dyDescent="0.25">
      <c r="A6" s="7" t="s">
        <v>12</v>
      </c>
      <c r="B6" s="8">
        <v>238669883.33000001</v>
      </c>
      <c r="C6" s="6">
        <f t="shared" ref="C6:C18" si="0">+B6/$B$16</f>
        <v>0.10817460985616725</v>
      </c>
      <c r="D6" s="5">
        <f t="shared" ref="D6:D19" si="1">+B6/$B$20</f>
        <v>0.11805566973145053</v>
      </c>
    </row>
    <row r="7" spans="1:8" x14ac:dyDescent="0.25">
      <c r="A7" s="7" t="s">
        <v>11</v>
      </c>
      <c r="B7" s="31">
        <v>0</v>
      </c>
      <c r="C7" s="6">
        <f t="shared" si="0"/>
        <v>0</v>
      </c>
      <c r="D7" s="5">
        <f t="shared" si="1"/>
        <v>0</v>
      </c>
    </row>
    <row r="8" spans="1:8" x14ac:dyDescent="0.25">
      <c r="A8" s="7" t="s">
        <v>10</v>
      </c>
      <c r="B8" s="31">
        <v>0</v>
      </c>
      <c r="C8" s="6">
        <f t="shared" si="0"/>
        <v>0</v>
      </c>
      <c r="D8" s="5">
        <f t="shared" si="1"/>
        <v>0</v>
      </c>
    </row>
    <row r="9" spans="1:8" x14ac:dyDescent="0.25">
      <c r="A9" s="7" t="s">
        <v>9</v>
      </c>
      <c r="B9" s="8">
        <v>1325601290</v>
      </c>
      <c r="C9" s="6">
        <f t="shared" si="0"/>
        <v>0.60081481739492504</v>
      </c>
      <c r="D9" s="5">
        <f t="shared" si="1"/>
        <v>0.65569541453810187</v>
      </c>
    </row>
    <row r="10" spans="1:8" x14ac:dyDescent="0.25">
      <c r="A10" s="7" t="s">
        <v>8</v>
      </c>
      <c r="B10" s="31">
        <v>237986836.20999998</v>
      </c>
      <c r="C10" s="6">
        <f t="shared" si="0"/>
        <v>0.10786502594600453</v>
      </c>
      <c r="D10" s="5">
        <f t="shared" si="1"/>
        <v>0.11771780730790274</v>
      </c>
    </row>
    <row r="11" spans="1:8" x14ac:dyDescent="0.25">
      <c r="A11" s="7" t="s">
        <v>7</v>
      </c>
      <c r="B11" s="8">
        <v>42753550.189999998</v>
      </c>
      <c r="C11" s="6">
        <f t="shared" si="0"/>
        <v>1.9377596147624156E-2</v>
      </c>
      <c r="D11" s="5">
        <f t="shared" si="1"/>
        <v>2.1147615822558224E-2</v>
      </c>
    </row>
    <row r="12" spans="1:8" ht="15.75" thickBot="1" x14ac:dyDescent="0.3">
      <c r="A12" s="7" t="s">
        <v>6</v>
      </c>
      <c r="B12" s="8">
        <v>277800000</v>
      </c>
      <c r="C12" s="6">
        <f t="shared" si="0"/>
        <v>0.12590992293943087</v>
      </c>
      <c r="D12" s="5">
        <f t="shared" si="1"/>
        <v>0.13741099041830648</v>
      </c>
      <c r="G12" s="30"/>
      <c r="H12" s="30"/>
    </row>
    <row r="13" spans="1:8" ht="15.75" thickTop="1" x14ac:dyDescent="0.25">
      <c r="A13" s="32" t="s">
        <v>5</v>
      </c>
      <c r="B13" s="15">
        <v>72676138</v>
      </c>
      <c r="C13" s="14">
        <f t="shared" si="0"/>
        <v>3.2939693790912328E-2</v>
      </c>
      <c r="D13" s="13">
        <f>+B13/$B$20</f>
        <v>3.5948524486528147E-2</v>
      </c>
    </row>
    <row r="14" spans="1:8" x14ac:dyDescent="0.25">
      <c r="A14" s="7" t="s">
        <v>4</v>
      </c>
      <c r="B14" s="8">
        <v>4090228.9</v>
      </c>
      <c r="C14" s="6">
        <f t="shared" si="0"/>
        <v>1.8538531519209256E-3</v>
      </c>
      <c r="D14" s="5">
        <f>+B14/$B$20</f>
        <v>2.0231907998077042E-3</v>
      </c>
    </row>
    <row r="15" spans="1:8" ht="15.75" thickBot="1" x14ac:dyDescent="0.3">
      <c r="A15" s="12" t="s">
        <v>3</v>
      </c>
      <c r="B15" s="11">
        <v>6761284.0899999999</v>
      </c>
      <c r="C15" s="10">
        <f t="shared" si="0"/>
        <v>3.064480773014759E-3</v>
      </c>
      <c r="D15" s="9">
        <f>+B15/$B$20</f>
        <v>3.3444015237812743E-3</v>
      </c>
    </row>
    <row r="16" spans="1:8" ht="16.5" thickTop="1" thickBot="1" x14ac:dyDescent="0.3">
      <c r="A16" s="26" t="s">
        <v>20</v>
      </c>
      <c r="B16" s="27">
        <f>SUM(B5:B15)</f>
        <v>2206339210.7200003</v>
      </c>
      <c r="C16" s="28">
        <f t="shared" si="0"/>
        <v>1</v>
      </c>
      <c r="D16" s="29">
        <f>+B16/$B$20</f>
        <v>1.0913436146284372</v>
      </c>
    </row>
    <row r="17" spans="1:4" ht="15.75" thickTop="1" x14ac:dyDescent="0.25">
      <c r="A17" s="7" t="s">
        <v>2</v>
      </c>
      <c r="B17" s="15">
        <v>115365248.53</v>
      </c>
      <c r="C17" s="6">
        <f t="shared" si="0"/>
        <v>5.2288083341614805E-2</v>
      </c>
      <c r="D17" s="5">
        <f t="shared" si="1"/>
        <v>5.7064265876030869E-2</v>
      </c>
    </row>
    <row r="18" spans="1:4" x14ac:dyDescent="0.25">
      <c r="A18" s="7" t="s">
        <v>19</v>
      </c>
      <c r="B18" s="8">
        <v>5768893.2999999998</v>
      </c>
      <c r="C18" s="6">
        <f t="shared" si="0"/>
        <v>2.6146901038473689E-3</v>
      </c>
      <c r="D18" s="5">
        <f t="shared" si="1"/>
        <v>2.8535253490659914E-3</v>
      </c>
    </row>
    <row r="19" spans="1:4" ht="15.75" thickBot="1" x14ac:dyDescent="0.3">
      <c r="A19" s="7" t="s">
        <v>1</v>
      </c>
      <c r="B19" s="34">
        <v>63532718.269999996</v>
      </c>
      <c r="C19" s="6">
        <f>+B19/$B$16</f>
        <v>2.879553513861869E-2</v>
      </c>
      <c r="D19" s="5">
        <f t="shared" si="1"/>
        <v>3.1425823403340297E-2</v>
      </c>
    </row>
    <row r="20" spans="1:4" ht="15.75" thickBot="1" x14ac:dyDescent="0.3">
      <c r="A20" s="4" t="s">
        <v>0</v>
      </c>
      <c r="B20" s="3">
        <f>+B16-SUM(B17:B19)</f>
        <v>2021672350.6200004</v>
      </c>
      <c r="C20" s="2">
        <f>+B20/$B$16</f>
        <v>0.91630169141591922</v>
      </c>
      <c r="D20" s="1">
        <f>+B20/$B$20</f>
        <v>1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77B440C376234881654537189C8277" ma:contentTypeVersion="9" ma:contentTypeDescription="Vytvoří nový dokument" ma:contentTypeScope="" ma:versionID="6d0ede99575396e26d86ee197a5118f6">
  <xsd:schema xmlns:xsd="http://www.w3.org/2001/XMLSchema" xmlns:xs="http://www.w3.org/2001/XMLSchema" xmlns:p="http://schemas.microsoft.com/office/2006/metadata/properties" xmlns:ns2="6a04324b-396e-416e-a6fe-f236ff04e6b3" xmlns:ns3="7adf71ba-6145-4f6a-9882-2557f38871c8" targetNamespace="http://schemas.microsoft.com/office/2006/metadata/properties" ma:root="true" ma:fieldsID="4fbe61312c8a1630fcf9452664b84ba5" ns2:_="" ns3:_="">
    <xsd:import namespace="6a04324b-396e-416e-a6fe-f236ff04e6b3"/>
    <xsd:import namespace="7adf71ba-6145-4f6a-9882-2557f38871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04324b-396e-416e-a6fe-f236ff04e6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df71ba-6145-4f6a-9882-2557f38871c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34EB69-33E5-43F7-BCCF-C069F16957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737801-89C8-4D88-A492-DCE06976488D}">
  <ds:schemaRefs>
    <ds:schemaRef ds:uri="http://purl.org/dc/dcmitype/"/>
    <ds:schemaRef ds:uri="http://schemas.microsoft.com/office/2006/metadata/properties"/>
    <ds:schemaRef ds:uri="6a04324b-396e-416e-a6fe-f236ff04e6b3"/>
    <ds:schemaRef ds:uri="7adf71ba-6145-4f6a-9882-2557f38871c8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8AD2E4C-A8A2-46D2-AB9E-980BFDB1D8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04324b-396e-416e-a6fe-f236ff04e6b3"/>
    <ds:schemaRef ds:uri="7adf71ba-6145-4f6a-9882-2557f38871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leden 2019</vt:lpstr>
      <vt:lpstr>únor 2019</vt:lpstr>
      <vt:lpstr>březen 2019</vt:lpstr>
      <vt:lpstr>duben 2019</vt:lpstr>
      <vt:lpstr>květen 2019</vt:lpstr>
      <vt:lpstr>červen 2019</vt:lpstr>
      <vt:lpstr>červenec 2019</vt:lpstr>
      <vt:lpstr>srpen 2019</vt:lpstr>
      <vt:lpstr>září 2019</vt:lpstr>
      <vt:lpstr>říjen 2019</vt:lpstr>
      <vt:lpstr>listopad 2019</vt:lpstr>
      <vt:lpstr>prosinec 2019</vt:lpstr>
    </vt:vector>
  </TitlesOfParts>
  <Company>Finesko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martin.krbec</dc:creator>
  <cp:lastModifiedBy>Ondřej Macků</cp:lastModifiedBy>
  <cp:lastPrinted>2020-01-02T14:17:32Z</cp:lastPrinted>
  <dcterms:created xsi:type="dcterms:W3CDTF">2009-05-19T11:53:15Z</dcterms:created>
  <dcterms:modified xsi:type="dcterms:W3CDTF">2020-01-02T14:20:25Z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0x010100DA77B440C376234881654537189C8277</vt:lpwstr>
  </property>
</Properties>
</file>