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lainvest.sharepoint.com/sites/tym-bo/TESLA - BackOffice Dokumenty (Sharepoint)/Andrea/"/>
    </mc:Choice>
  </mc:AlternateContent>
  <xr:revisionPtr revIDLastSave="0" documentId="8_{8DF08FB8-7E6E-4362-8345-02A5F723CC81}" xr6:coauthVersionLast="45" xr6:coauthVersionMax="45" xr10:uidLastSave="{00000000-0000-0000-0000-000000000000}"/>
  <bookViews>
    <workbookView xWindow="-120" yWindow="-120" windowWidth="29040" windowHeight="15840" firstSheet="2" activeTab="11" xr2:uid="{00000000-000D-0000-FFFF-FFFF00000000}"/>
  </bookViews>
  <sheets>
    <sheet name="leden 2020" sheetId="35" r:id="rId1"/>
    <sheet name="únor 2020" sheetId="36" r:id="rId2"/>
    <sheet name="březen 2020" sheetId="37" r:id="rId3"/>
    <sheet name="duben 2020" sheetId="38" r:id="rId4"/>
    <sheet name="květen 2020" sheetId="39" r:id="rId5"/>
    <sheet name="červen 2020" sheetId="40" r:id="rId6"/>
    <sheet name="červenec 2020" sheetId="41" r:id="rId7"/>
    <sheet name="srpen 2020" sheetId="42" r:id="rId8"/>
    <sheet name="září 2020" sheetId="43" r:id="rId9"/>
    <sheet name="říjen 2020" sheetId="44" r:id="rId10"/>
    <sheet name="listopad 2020" sheetId="45" r:id="rId11"/>
    <sheet name="prosinec 2020" sheetId="4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46" l="1"/>
  <c r="C19" i="46" s="1"/>
  <c r="C6" i="46" l="1"/>
  <c r="C8" i="46"/>
  <c r="C10" i="46"/>
  <c r="C12" i="46"/>
  <c r="C14" i="46"/>
  <c r="C18" i="46"/>
  <c r="C5" i="46"/>
  <c r="C9" i="46"/>
  <c r="C13" i="46"/>
  <c r="C15" i="46"/>
  <c r="C16" i="46"/>
  <c r="B20" i="46"/>
  <c r="D16" i="46" s="1"/>
  <c r="C7" i="46"/>
  <c r="C11" i="46"/>
  <c r="C17" i="46"/>
  <c r="B16" i="45"/>
  <c r="C19" i="45" s="1"/>
  <c r="D20" i="46" l="1"/>
  <c r="D15" i="46"/>
  <c r="D13" i="46"/>
  <c r="D11" i="46"/>
  <c r="D9" i="46"/>
  <c r="D7" i="46"/>
  <c r="D5" i="46"/>
  <c r="D12" i="46"/>
  <c r="D8" i="46"/>
  <c r="D19" i="46"/>
  <c r="C20" i="46"/>
  <c r="D18" i="46"/>
  <c r="D14" i="46"/>
  <c r="D10" i="46"/>
  <c r="D6" i="46"/>
  <c r="D17" i="46"/>
  <c r="C8" i="45"/>
  <c r="C12" i="45"/>
  <c r="C14" i="45"/>
  <c r="C16" i="45"/>
  <c r="C18" i="45"/>
  <c r="B20" i="45"/>
  <c r="C5" i="45"/>
  <c r="C7" i="45"/>
  <c r="C9" i="45"/>
  <c r="C11" i="45"/>
  <c r="C13" i="45"/>
  <c r="C15" i="45"/>
  <c r="C6" i="45"/>
  <c r="C10" i="45"/>
  <c r="C17" i="45"/>
  <c r="C19" i="44"/>
  <c r="C17" i="44"/>
  <c r="B16" i="44"/>
  <c r="B20" i="44" s="1"/>
  <c r="C10" i="44"/>
  <c r="C9" i="44"/>
  <c r="C8" i="44"/>
  <c r="C5" i="44"/>
  <c r="D20" i="45" l="1"/>
  <c r="D15" i="45"/>
  <c r="D13" i="45"/>
  <c r="D11" i="45"/>
  <c r="D9" i="45"/>
  <c r="D7" i="45"/>
  <c r="D5" i="45"/>
  <c r="D17" i="45"/>
  <c r="C20" i="45"/>
  <c r="D18" i="45"/>
  <c r="D8" i="45"/>
  <c r="D14" i="45"/>
  <c r="D12" i="45"/>
  <c r="D10" i="45"/>
  <c r="D6" i="45"/>
  <c r="D19" i="45"/>
  <c r="D16" i="45"/>
  <c r="C6" i="44"/>
  <c r="C12" i="44"/>
  <c r="C13" i="44"/>
  <c r="C14" i="44"/>
  <c r="C7" i="44"/>
  <c r="C11" i="44"/>
  <c r="C15" i="44"/>
  <c r="D20" i="44"/>
  <c r="C20" i="44"/>
  <c r="D14" i="44"/>
  <c r="D12" i="44"/>
  <c r="D10" i="44"/>
  <c r="D8" i="44"/>
  <c r="D6" i="44"/>
  <c r="D17" i="44"/>
  <c r="D15" i="44"/>
  <c r="D13" i="44"/>
  <c r="D11" i="44"/>
  <c r="D9" i="44"/>
  <c r="D7" i="44"/>
  <c r="D5" i="44"/>
  <c r="D18" i="44"/>
  <c r="D16" i="44"/>
  <c r="D19" i="44"/>
  <c r="C16" i="44"/>
  <c r="C18" i="44"/>
  <c r="B16" i="43"/>
  <c r="C17" i="43" l="1"/>
  <c r="C19" i="43"/>
  <c r="C6" i="43"/>
  <c r="C8" i="43"/>
  <c r="C10" i="43"/>
  <c r="C12" i="43"/>
  <c r="C14" i="43"/>
  <c r="B20" i="43"/>
  <c r="C16" i="43"/>
  <c r="C18" i="43"/>
  <c r="C5" i="43"/>
  <c r="C7" i="43"/>
  <c r="C9" i="43"/>
  <c r="C11" i="43"/>
  <c r="C13" i="43"/>
  <c r="C15" i="43"/>
  <c r="B16" i="42"/>
  <c r="C6" i="42" s="1"/>
  <c r="D20" i="43" l="1"/>
  <c r="C20" i="43"/>
  <c r="D18" i="43"/>
  <c r="D14" i="43"/>
  <c r="D12" i="43"/>
  <c r="D10" i="43"/>
  <c r="D8" i="43"/>
  <c r="D6" i="43"/>
  <c r="D19" i="43"/>
  <c r="D17" i="43"/>
  <c r="D15" i="43"/>
  <c r="D13" i="43"/>
  <c r="D11" i="43"/>
  <c r="D9" i="43"/>
  <c r="D7" i="43"/>
  <c r="D5" i="43"/>
  <c r="D16" i="43"/>
  <c r="C17" i="42"/>
  <c r="C19" i="42"/>
  <c r="C10" i="42"/>
  <c r="C14" i="42"/>
  <c r="C16" i="42"/>
  <c r="C18" i="42"/>
  <c r="B20" i="42"/>
  <c r="C8" i="42"/>
  <c r="C12" i="42"/>
  <c r="C5" i="42"/>
  <c r="C7" i="42"/>
  <c r="C9" i="42"/>
  <c r="C11" i="42"/>
  <c r="C13" i="42"/>
  <c r="C15" i="42"/>
  <c r="B16" i="41"/>
  <c r="C19" i="41" s="1"/>
  <c r="D20" i="42" l="1"/>
  <c r="C20" i="42"/>
  <c r="D18" i="42"/>
  <c r="D13" i="42"/>
  <c r="D7" i="42"/>
  <c r="D14" i="42"/>
  <c r="D12" i="42"/>
  <c r="D10" i="42"/>
  <c r="D8" i="42"/>
  <c r="D6" i="42"/>
  <c r="D19" i="42"/>
  <c r="D17" i="42"/>
  <c r="D15" i="42"/>
  <c r="D11" i="42"/>
  <c r="D9" i="42"/>
  <c r="D5" i="42"/>
  <c r="D16" i="42"/>
  <c r="C6" i="41"/>
  <c r="C8" i="41"/>
  <c r="C10" i="41"/>
  <c r="C12" i="41"/>
  <c r="C14" i="41"/>
  <c r="C18" i="41"/>
  <c r="C5" i="41"/>
  <c r="C7" i="41"/>
  <c r="C9" i="41"/>
  <c r="C11" i="41"/>
  <c r="C13" i="41"/>
  <c r="C15" i="41"/>
  <c r="C16" i="41"/>
  <c r="B20" i="41"/>
  <c r="C17" i="41"/>
  <c r="B16" i="40"/>
  <c r="C19" i="40" s="1"/>
  <c r="D20" i="41" l="1"/>
  <c r="D15" i="41"/>
  <c r="D13" i="41"/>
  <c r="D11" i="41"/>
  <c r="D9" i="41"/>
  <c r="D7" i="41"/>
  <c r="D5" i="41"/>
  <c r="D12" i="41"/>
  <c r="D8" i="41"/>
  <c r="D19" i="41"/>
  <c r="C20" i="41"/>
  <c r="D18" i="41"/>
  <c r="D14" i="41"/>
  <c r="D10" i="41"/>
  <c r="D6" i="41"/>
  <c r="D17" i="41"/>
  <c r="D16" i="41"/>
  <c r="C5" i="40"/>
  <c r="C9" i="40"/>
  <c r="C6" i="40"/>
  <c r="C8" i="40"/>
  <c r="C10" i="40"/>
  <c r="C12" i="40"/>
  <c r="C14" i="40"/>
  <c r="C16" i="40"/>
  <c r="C18" i="40"/>
  <c r="B20" i="40"/>
  <c r="D16" i="40" s="1"/>
  <c r="C7" i="40"/>
  <c r="C11" i="40"/>
  <c r="C13" i="40"/>
  <c r="C15" i="40"/>
  <c r="C17" i="40"/>
  <c r="B16" i="39"/>
  <c r="C19" i="39" s="1"/>
  <c r="D20" i="40" l="1"/>
  <c r="D15" i="40"/>
  <c r="D13" i="40"/>
  <c r="D11" i="40"/>
  <c r="D9" i="40"/>
  <c r="D7" i="40"/>
  <c r="D5" i="40"/>
  <c r="D18" i="40"/>
  <c r="C20" i="40"/>
  <c r="D14" i="40"/>
  <c r="D12" i="40"/>
  <c r="D10" i="40"/>
  <c r="D8" i="40"/>
  <c r="D6" i="40"/>
  <c r="D19" i="40"/>
  <c r="D17" i="40"/>
  <c r="C6" i="39"/>
  <c r="C8" i="39"/>
  <c r="C10" i="39"/>
  <c r="C12" i="39"/>
  <c r="C14" i="39"/>
  <c r="C18" i="39"/>
  <c r="B20" i="39"/>
  <c r="C5" i="39"/>
  <c r="C7" i="39"/>
  <c r="C9" i="39"/>
  <c r="C11" i="39"/>
  <c r="C13" i="39"/>
  <c r="C15" i="39"/>
  <c r="C16" i="39"/>
  <c r="C17" i="39"/>
  <c r="D20" i="39" l="1"/>
  <c r="D15" i="39"/>
  <c r="D13" i="39"/>
  <c r="D11" i="39"/>
  <c r="D9" i="39"/>
  <c r="D7" i="39"/>
  <c r="D5" i="39"/>
  <c r="D12" i="39"/>
  <c r="D8" i="39"/>
  <c r="D19" i="39"/>
  <c r="C20" i="39"/>
  <c r="D18" i="39"/>
  <c r="D14" i="39"/>
  <c r="D10" i="39"/>
  <c r="D6" i="39"/>
  <c r="D17" i="39"/>
  <c r="D16" i="39"/>
  <c r="B16" i="38" l="1"/>
  <c r="C19" i="38" s="1"/>
  <c r="C16" i="38" l="1"/>
  <c r="C18" i="38"/>
  <c r="B20" i="38"/>
  <c r="D16" i="38" s="1"/>
  <c r="C8" i="38"/>
  <c r="C12" i="38"/>
  <c r="C5" i="38"/>
  <c r="C7" i="38"/>
  <c r="C9" i="38"/>
  <c r="C11" i="38"/>
  <c r="C13" i="38"/>
  <c r="C15" i="38"/>
  <c r="C6" i="38"/>
  <c r="C10" i="38"/>
  <c r="C14" i="38"/>
  <c r="C17" i="38"/>
  <c r="B16" i="37"/>
  <c r="C19" i="37" s="1"/>
  <c r="D20" i="38" l="1"/>
  <c r="D15" i="38"/>
  <c r="D13" i="38"/>
  <c r="D11" i="38"/>
  <c r="D9" i="38"/>
  <c r="D7" i="38"/>
  <c r="D5" i="38"/>
  <c r="C20" i="38"/>
  <c r="D18" i="38"/>
  <c r="D17" i="38"/>
  <c r="D14" i="38"/>
  <c r="D12" i="38"/>
  <c r="D10" i="38"/>
  <c r="D8" i="38"/>
  <c r="D6" i="38"/>
  <c r="D19" i="38"/>
  <c r="C16" i="37"/>
  <c r="C18" i="37"/>
  <c r="B20" i="37"/>
  <c r="C5" i="37"/>
  <c r="C7" i="37"/>
  <c r="C9" i="37"/>
  <c r="C11" i="37"/>
  <c r="C13" i="37"/>
  <c r="C15" i="37"/>
  <c r="C6" i="37"/>
  <c r="C8" i="37"/>
  <c r="C10" i="37"/>
  <c r="C12" i="37"/>
  <c r="C14" i="37"/>
  <c r="C17" i="37"/>
  <c r="B16" i="36"/>
  <c r="B20" i="36" s="1"/>
  <c r="D20" i="37" l="1"/>
  <c r="D15" i="37"/>
  <c r="D13" i="37"/>
  <c r="D11" i="37"/>
  <c r="D9" i="37"/>
  <c r="D7" i="37"/>
  <c r="D5" i="37"/>
  <c r="C20" i="37"/>
  <c r="D18" i="37"/>
  <c r="D14" i="37"/>
  <c r="D12" i="37"/>
  <c r="D10" i="37"/>
  <c r="D8" i="37"/>
  <c r="D6" i="37"/>
  <c r="D19" i="37"/>
  <c r="D17" i="37"/>
  <c r="D16" i="37"/>
  <c r="C6" i="36"/>
  <c r="C8" i="36"/>
  <c r="C10" i="36"/>
  <c r="C12" i="36"/>
  <c r="C14" i="36"/>
  <c r="D20" i="36"/>
  <c r="D17" i="36"/>
  <c r="D15" i="36"/>
  <c r="D13" i="36"/>
  <c r="D11" i="36"/>
  <c r="D9" i="36"/>
  <c r="D7" i="36"/>
  <c r="D5" i="36"/>
  <c r="D19" i="36"/>
  <c r="D14" i="36"/>
  <c r="D12" i="36"/>
  <c r="D10" i="36"/>
  <c r="D8" i="36"/>
  <c r="D6" i="36"/>
  <c r="C18" i="36"/>
  <c r="C16" i="36"/>
  <c r="C19" i="36"/>
  <c r="C5" i="36"/>
  <c r="C7" i="36"/>
  <c r="C9" i="36"/>
  <c r="C11" i="36"/>
  <c r="C13" i="36"/>
  <c r="C15" i="36"/>
  <c r="C17" i="36"/>
  <c r="D16" i="36"/>
  <c r="D18" i="36"/>
  <c r="C20" i="36"/>
  <c r="B16" i="35"/>
  <c r="C19" i="35" s="1"/>
  <c r="C6" i="35" l="1"/>
  <c r="C8" i="35"/>
  <c r="C10" i="35"/>
  <c r="C12" i="35"/>
  <c r="C14" i="35"/>
  <c r="C16" i="35"/>
  <c r="B20" i="35"/>
  <c r="C5" i="35"/>
  <c r="C7" i="35"/>
  <c r="C9" i="35"/>
  <c r="C11" i="35"/>
  <c r="C13" i="35"/>
  <c r="C15" i="35"/>
  <c r="C18" i="35"/>
  <c r="C17" i="35"/>
  <c r="D20" i="35" l="1"/>
  <c r="D15" i="35"/>
  <c r="D13" i="35"/>
  <c r="D11" i="35"/>
  <c r="D9" i="35"/>
  <c r="D7" i="35"/>
  <c r="D5" i="35"/>
  <c r="D12" i="35"/>
  <c r="D8" i="35"/>
  <c r="D19" i="35"/>
  <c r="C20" i="35"/>
  <c r="D18" i="35"/>
  <c r="D14" i="35"/>
  <c r="D10" i="35"/>
  <c r="D6" i="35"/>
  <c r="D17" i="35"/>
  <c r="D16" i="35"/>
</calcChain>
</file>

<file path=xl/sharedStrings.xml><?xml version="1.0" encoding="utf-8"?>
<sst xmlns="http://schemas.openxmlformats.org/spreadsheetml/2006/main" count="276" uniqueCount="33">
  <si>
    <t>Vlastní kapitál</t>
  </si>
  <si>
    <t>Závazky</t>
  </si>
  <si>
    <t>Přijaté půjčky</t>
  </si>
  <si>
    <t>Ostatní aktiva</t>
  </si>
  <si>
    <t>Pohledávky</t>
  </si>
  <si>
    <t>Poskytnuté půjčky</t>
  </si>
  <si>
    <t>Termínové vklady</t>
  </si>
  <si>
    <t>Běžné účty + pokladní hotovost celkem</t>
  </si>
  <si>
    <t>Majetkové účasti v NS</t>
  </si>
  <si>
    <t>Nemovitosti</t>
  </si>
  <si>
    <t>Ostatní c.p.</t>
  </si>
  <si>
    <t xml:space="preserve">Podílové listy </t>
  </si>
  <si>
    <t>Dluhopisy (vč. AÚV)</t>
  </si>
  <si>
    <t>Akcie</t>
  </si>
  <si>
    <t>vl. kapitálu</t>
  </si>
  <si>
    <t>Ocenění v CZK</t>
  </si>
  <si>
    <t xml:space="preserve">Druh instrumentu </t>
  </si>
  <si>
    <t>Podíl na</t>
  </si>
  <si>
    <t xml:space="preserve">aktivech </t>
  </si>
  <si>
    <t>Výnosy příštích období</t>
  </si>
  <si>
    <t>Aktiva Celkem</t>
  </si>
  <si>
    <t>Přehled rozdělení majetku k 31.1.2020</t>
  </si>
  <si>
    <t>Přehled rozdělení majetku k 29.2.2020</t>
  </si>
  <si>
    <t>Přehled rozdělení majetku k 31.3.2020</t>
  </si>
  <si>
    <t>Přehled rozdělení majetku k 30.4.2020</t>
  </si>
  <si>
    <t>Přehled rozdělení majetku k 31.5.2020</t>
  </si>
  <si>
    <t>Přehled rozdělení majetku k 30.6.2020</t>
  </si>
  <si>
    <t>Přehled rozdělení majetku k 31.7.2020</t>
  </si>
  <si>
    <t>Přehled rozdělení majetku k 31.8.2020</t>
  </si>
  <si>
    <t>Přehled rozdělení majetku k 30.9.2020</t>
  </si>
  <si>
    <t>Přehled rozdělení majetku k 31.10.2020</t>
  </si>
  <si>
    <t>Přehled rozdělení majetku k 30.11.2020</t>
  </si>
  <si>
    <t>Přehled rozdělení majetku k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</si>
</sst>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35">
    <xf numFmtId="0" fontId="0" fillId="0" borderId="0" xfId="0"/>
    <xf numFmtId="10" fontId="1" fillId="0" borderId="1" xfId="2" applyNumberFormat="1" applyFont="1" applyBorder="1"/>
    <xf numFmtId="10" fontId="1" fillId="0" borderId="2" xfId="2" applyNumberFormat="1" applyFont="1" applyBorder="1"/>
    <xf numFmtId="4" fontId="1" fillId="0" borderId="3" xfId="0" applyNumberFormat="1" applyFont="1" applyBorder="1"/>
    <xf numFmtId="0" fontId="1" fillId="0" borderId="4" xfId="0" applyFont="1" applyBorder="1"/>
    <xf numFmtId="10" fontId="5" fillId="0" borderId="5" xfId="2" applyNumberFormat="1" applyBorder="1"/>
    <xf numFmtId="10" fontId="5" fillId="0" borderId="0" xfId="2" applyNumberFormat="1"/>
    <xf numFmtId="0" fontId="0" fillId="0" borderId="7" xfId="0" applyBorder="1"/>
    <xf numFmtId="4" fontId="0" fillId="0" borderId="6" xfId="0" applyNumberFormat="1" applyBorder="1"/>
    <xf numFmtId="10" fontId="5" fillId="0" borderId="8" xfId="2" applyNumberFormat="1" applyBorder="1"/>
    <xf numFmtId="10" fontId="5" fillId="0" borderId="9" xfId="2" applyNumberFormat="1" applyBorder="1"/>
    <xf numFmtId="4" fontId="0" fillId="0" borderId="10" xfId="0" applyNumberFormat="1" applyBorder="1"/>
    <xf numFmtId="0" fontId="0" fillId="0" borderId="11" xfId="0" applyBorder="1"/>
    <xf numFmtId="10" fontId="5" fillId="0" borderId="12" xfId="2" applyNumberFormat="1" applyBorder="1"/>
    <xf numFmtId="10" fontId="5" fillId="0" borderId="13" xfId="2" applyNumberFormat="1" applyBorder="1"/>
    <xf numFmtId="4" fontId="0" fillId="0" borderId="14" xfId="0" applyNumberForma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11" xfId="0" applyFont="1" applyBorder="1"/>
    <xf numFmtId="4" fontId="6" fillId="0" borderId="10" xfId="0" applyNumberFormat="1" applyFont="1" applyBorder="1"/>
    <xf numFmtId="10" fontId="6" fillId="0" borderId="9" xfId="2" applyNumberFormat="1" applyFont="1" applyBorder="1"/>
    <xf numFmtId="10" fontId="6" fillId="0" borderId="8" xfId="2" applyNumberFormat="1" applyFont="1" applyBorder="1"/>
    <xf numFmtId="4" fontId="0" fillId="0" borderId="0" xfId="0" applyNumberFormat="1"/>
    <xf numFmtId="4" fontId="0" fillId="0" borderId="6" xfId="0" applyNumberFormat="1" applyBorder="1" applyAlignment="1">
      <alignment horizontal="right"/>
    </xf>
    <xf numFmtId="0" fontId="0" fillId="0" borderId="23" xfId="0" applyBorder="1"/>
    <xf numFmtId="4" fontId="0" fillId="0" borderId="21" xfId="0" applyNumberFormat="1" applyBorder="1" applyAlignment="1">
      <alignment horizontal="right"/>
    </xf>
    <xf numFmtId="4" fontId="0" fillId="0" borderId="17" xfId="0" applyNumberFormat="1" applyBorder="1"/>
  </cellXfs>
  <cellStyles count="3">
    <cellStyle name="Normální" xfId="0" builtinId="0"/>
    <cellStyle name="normální 2" xfId="1" xr:uid="{00000000-0005-0000-0000-000001000000}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5F10B-E311-48EC-A152-4E940077B1F9}">
  <dimension ref="A1:H20"/>
  <sheetViews>
    <sheetView topLeftCell="A4" workbookViewId="0">
      <selection activeCell="H20" sqref="H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21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50247916.670000002</v>
      </c>
      <c r="C6" s="6">
        <f t="shared" ref="C6:C15" si="0">+B6/$B$16</f>
        <v>2.1822932835694177E-2</v>
      </c>
      <c r="D6" s="5">
        <f t="shared" ref="D6:D19" si="1">+B6/$B$20</f>
        <v>2.3970138423571444E-2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1328692773</v>
      </c>
      <c r="C9" s="6">
        <f t="shared" si="0"/>
        <v>0.57705821586356421</v>
      </c>
      <c r="D9" s="5">
        <f t="shared" si="1"/>
        <v>0.63383622251196892</v>
      </c>
    </row>
    <row r="10" spans="1:8" x14ac:dyDescent="0.25">
      <c r="A10" s="7" t="s">
        <v>8</v>
      </c>
      <c r="B10" s="31">
        <v>243865842.47</v>
      </c>
      <c r="C10" s="6">
        <f t="shared" si="0"/>
        <v>0.1059122099746705</v>
      </c>
      <c r="D10" s="5">
        <f t="shared" si="1"/>
        <v>0.1163331415146364</v>
      </c>
    </row>
    <row r="11" spans="1:8" x14ac:dyDescent="0.25">
      <c r="A11" s="7" t="s">
        <v>7</v>
      </c>
      <c r="B11" s="8">
        <v>70381352.669999987</v>
      </c>
      <c r="C11" s="6">
        <f t="shared" si="0"/>
        <v>3.0566989319971635E-2</v>
      </c>
      <c r="D11" s="5">
        <f t="shared" si="1"/>
        <v>3.3574541548014779E-2</v>
      </c>
    </row>
    <row r="12" spans="1:8" ht="15.75" thickBot="1" x14ac:dyDescent="0.3">
      <c r="A12" s="7" t="s">
        <v>6</v>
      </c>
      <c r="B12" s="8">
        <v>521346684.81999999</v>
      </c>
      <c r="C12" s="6">
        <f t="shared" si="0"/>
        <v>0.22642359008948501</v>
      </c>
      <c r="D12" s="5">
        <f>+B12/$B$20</f>
        <v>0.24870189711301066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3.1563626582722583E-2</v>
      </c>
      <c r="D13" s="13">
        <f>+B13/$B$20</f>
        <v>3.466924010783233E-2</v>
      </c>
    </row>
    <row r="14" spans="1:8" x14ac:dyDescent="0.25">
      <c r="A14" s="7" t="s">
        <v>4</v>
      </c>
      <c r="B14" s="8">
        <v>6295653.3500000006</v>
      </c>
      <c r="C14" s="6">
        <f>+B14/$B$16</f>
        <v>2.7342351547858324E-3</v>
      </c>
      <c r="D14" s="5">
        <f>+B14/$B$20</f>
        <v>3.0032624687188108E-3</v>
      </c>
    </row>
    <row r="15" spans="1:8" ht="15.75" thickBot="1" x14ac:dyDescent="0.3">
      <c r="A15" s="12" t="s">
        <v>3</v>
      </c>
      <c r="B15" s="11">
        <v>9021766.120000001</v>
      </c>
      <c r="C15" s="10">
        <f t="shared" si="0"/>
        <v>3.9182001791060773E-3</v>
      </c>
      <c r="D15" s="9">
        <f>+B15/$B$20</f>
        <v>4.3037203739552986E-3</v>
      </c>
    </row>
    <row r="16" spans="1:8" ht="16.5" thickTop="1" thickBot="1" x14ac:dyDescent="0.3">
      <c r="A16" s="26" t="s">
        <v>20</v>
      </c>
      <c r="B16" s="27">
        <f>SUM(B5:B15)</f>
        <v>2302528127.0999999</v>
      </c>
      <c r="C16" s="28">
        <f>+B16/$B$16</f>
        <v>1</v>
      </c>
      <c r="D16" s="29">
        <f>+B16/$B$20</f>
        <v>1.0983921640617085</v>
      </c>
    </row>
    <row r="17" spans="1:4" ht="15.75" thickTop="1" x14ac:dyDescent="0.25">
      <c r="A17" s="7" t="s">
        <v>2</v>
      </c>
      <c r="B17" s="15">
        <v>111266181.72999999</v>
      </c>
      <c r="C17" s="6">
        <f>+B17/$B$16</f>
        <v>4.8323484269500804E-2</v>
      </c>
      <c r="D17" s="5">
        <f t="shared" si="1"/>
        <v>5.3078136461778919E-2</v>
      </c>
    </row>
    <row r="18" spans="1:4" x14ac:dyDescent="0.25">
      <c r="A18" s="7" t="s">
        <v>19</v>
      </c>
      <c r="B18" s="8">
        <v>6917227.79</v>
      </c>
      <c r="C18" s="6">
        <f>+B18/$B$16</f>
        <v>3.0041881828006792E-3</v>
      </c>
      <c r="D18" s="5">
        <f t="shared" si="1"/>
        <v>3.2997767593550497E-3</v>
      </c>
    </row>
    <row r="19" spans="1:4" ht="15.75" thickBot="1" x14ac:dyDescent="0.3">
      <c r="A19" s="7" t="s">
        <v>1</v>
      </c>
      <c r="B19" s="34">
        <v>88073274.25</v>
      </c>
      <c r="C19" s="6">
        <f>+B19/$B$16</f>
        <v>3.8250683330816458E-2</v>
      </c>
      <c r="D19" s="5">
        <f t="shared" si="1"/>
        <v>4.2014250840574613E-2</v>
      </c>
    </row>
    <row r="20" spans="1:4" ht="15.75" thickBot="1" x14ac:dyDescent="0.3">
      <c r="A20" s="4" t="s">
        <v>0</v>
      </c>
      <c r="B20" s="3">
        <f>+B16-SUM(B17:B19)</f>
        <v>2096271443.3299999</v>
      </c>
      <c r="C20" s="2">
        <f>+B20/$B$16</f>
        <v>0.9104216442168821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A9A9-5375-4886-BB19-D560CDD0B67B}">
  <dimension ref="A1:H20"/>
  <sheetViews>
    <sheetView workbookViewId="0">
      <selection activeCell="C20" sqref="C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30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0.59004167098061966</v>
      </c>
      <c r="D9" s="5">
        <f t="shared" si="1"/>
        <v>0.63537878254546698</v>
      </c>
    </row>
    <row r="10" spans="1:8" x14ac:dyDescent="0.25">
      <c r="A10" s="7" t="s">
        <v>8</v>
      </c>
      <c r="B10" s="31">
        <v>253807141.11000001</v>
      </c>
      <c r="C10" s="6">
        <f t="shared" si="0"/>
        <v>0.11465661033293843</v>
      </c>
      <c r="D10" s="5">
        <f t="shared" si="1"/>
        <v>0.12346649578674464</v>
      </c>
    </row>
    <row r="11" spans="1:8" x14ac:dyDescent="0.25">
      <c r="A11" s="7" t="s">
        <v>7</v>
      </c>
      <c r="B11" s="8">
        <v>65961319.470000006</v>
      </c>
      <c r="C11" s="6">
        <f t="shared" si="0"/>
        <v>2.9797827084150064E-2</v>
      </c>
      <c r="D11" s="5">
        <f t="shared" si="1"/>
        <v>3.2087406748343844E-2</v>
      </c>
    </row>
    <row r="12" spans="1:8" ht="15.75" thickBot="1" x14ac:dyDescent="0.3">
      <c r="A12" s="7" t="s">
        <v>6</v>
      </c>
      <c r="B12" s="8">
        <v>498883783.5</v>
      </c>
      <c r="C12" s="6">
        <f t="shared" si="0"/>
        <v>0.22536924420653279</v>
      </c>
      <c r="D12" s="5">
        <f>+B12/$B$20</f>
        <v>0.24268597126226055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3.2831226098391869E-2</v>
      </c>
      <c r="D13" s="13">
        <f>+B13/$B$20</f>
        <v>3.5353883452337316E-2</v>
      </c>
    </row>
    <row r="14" spans="1:8" x14ac:dyDescent="0.25">
      <c r="A14" s="7" t="s">
        <v>4</v>
      </c>
      <c r="B14" s="8">
        <v>8467891.2300000004</v>
      </c>
      <c r="C14" s="6">
        <f>+B14/$B$16</f>
        <v>3.8253443179482047E-3</v>
      </c>
      <c r="D14" s="5">
        <f>+B14/$B$20</f>
        <v>4.1192728159618122E-3</v>
      </c>
    </row>
    <row r="15" spans="1:8" ht="15.75" thickBot="1" x14ac:dyDescent="0.3">
      <c r="A15" s="12" t="s">
        <v>3</v>
      </c>
      <c r="B15" s="11">
        <v>7699170.3499999987</v>
      </c>
      <c r="C15" s="10">
        <f t="shared" si="0"/>
        <v>3.478076979419088E-3</v>
      </c>
      <c r="D15" s="9">
        <f>+B15/$B$20</f>
        <v>3.7453224500398059E-3</v>
      </c>
    </row>
    <row r="16" spans="1:8" ht="16.5" thickTop="1" thickBot="1" x14ac:dyDescent="0.3">
      <c r="A16" s="26" t="s">
        <v>20</v>
      </c>
      <c r="B16" s="27">
        <f>SUM(B5:B15)</f>
        <v>2213628506.6599998</v>
      </c>
      <c r="C16" s="28">
        <f>+B16/$B$16</f>
        <v>1</v>
      </c>
      <c r="D16" s="29">
        <f>+B16/$B$20</f>
        <v>1.076837135061155</v>
      </c>
    </row>
    <row r="17" spans="1:4" ht="15.75" thickTop="1" x14ac:dyDescent="0.25">
      <c r="A17" s="7" t="s">
        <v>2</v>
      </c>
      <c r="B17" s="15">
        <v>104774669.63999999</v>
      </c>
      <c r="C17" s="6">
        <f>+B17/$B$16</f>
        <v>4.7331640934678634E-2</v>
      </c>
      <c r="D17" s="5">
        <f t="shared" si="1"/>
        <v>5.0968468621842622E-2</v>
      </c>
    </row>
    <row r="18" spans="1:4" x14ac:dyDescent="0.25">
      <c r="A18" s="7" t="s">
        <v>19</v>
      </c>
      <c r="B18" s="8">
        <v>7290686.9400000004</v>
      </c>
      <c r="C18" s="6">
        <f>+B18/$B$16</f>
        <v>3.2935458312291269E-3</v>
      </c>
      <c r="D18" s="5">
        <f t="shared" si="1"/>
        <v>3.5466124570933833E-3</v>
      </c>
    </row>
    <row r="19" spans="1:4" ht="15.75" thickBot="1" x14ac:dyDescent="0.3">
      <c r="A19" s="7" t="s">
        <v>1</v>
      </c>
      <c r="B19" s="34">
        <v>45886915.86999999</v>
      </c>
      <c r="C19" s="6">
        <f>+B19/$B$16</f>
        <v>2.072927581658034E-2</v>
      </c>
      <c r="D19" s="5">
        <f t="shared" si="1"/>
        <v>2.2322053982218856E-2</v>
      </c>
    </row>
    <row r="20" spans="1:4" ht="15.75" thickBot="1" x14ac:dyDescent="0.3">
      <c r="A20" s="4" t="s">
        <v>0</v>
      </c>
      <c r="B20" s="3">
        <f>+B16-SUM(B17:B19)</f>
        <v>2055676234.2099998</v>
      </c>
      <c r="C20" s="2">
        <f>+B20/$B$16</f>
        <v>0.92864553741751188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C66D-3731-41B6-B88D-868FF8308BAC}">
  <dimension ref="A1:H20"/>
  <sheetViews>
    <sheetView workbookViewId="0">
      <selection activeCell="C29" sqref="C2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31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0.58832510134012073</v>
      </c>
      <c r="D9" s="5">
        <f t="shared" si="1"/>
        <v>0.64221912247901292</v>
      </c>
    </row>
    <row r="10" spans="1:8" x14ac:dyDescent="0.25">
      <c r="A10" s="7" t="s">
        <v>8</v>
      </c>
      <c r="B10" s="31">
        <v>255210994.09</v>
      </c>
      <c r="C10" s="6">
        <f t="shared" si="0"/>
        <v>0.11495538870767581</v>
      </c>
      <c r="D10" s="5">
        <f t="shared" si="1"/>
        <v>0.12548597483247106</v>
      </c>
    </row>
    <row r="11" spans="1:8" x14ac:dyDescent="0.25">
      <c r="A11" s="7" t="s">
        <v>7</v>
      </c>
      <c r="B11" s="8">
        <v>67840438.150000006</v>
      </c>
      <c r="C11" s="6">
        <f t="shared" si="0"/>
        <v>3.0557554800645106E-2</v>
      </c>
      <c r="D11" s="5">
        <f t="shared" si="1"/>
        <v>3.335680559009381E-2</v>
      </c>
    </row>
    <row r="12" spans="1:8" ht="15.75" thickBot="1" x14ac:dyDescent="0.3">
      <c r="A12" s="7" t="s">
        <v>6</v>
      </c>
      <c r="B12" s="8">
        <v>498883783.5</v>
      </c>
      <c r="C12" s="6">
        <f t="shared" si="0"/>
        <v>0.22471359220510015</v>
      </c>
      <c r="D12" s="5">
        <f>+B12/$B$20</f>
        <v>0.24529867188453514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3.2735712359697459E-2</v>
      </c>
      <c r="D13" s="13">
        <f>+B13/$B$20</f>
        <v>3.5734495124348328E-2</v>
      </c>
    </row>
    <row r="14" spans="1:8" x14ac:dyDescent="0.25">
      <c r="A14" s="7" t="s">
        <v>4</v>
      </c>
      <c r="B14" s="8">
        <v>10643625.449999999</v>
      </c>
      <c r="C14" s="6">
        <f>+B14/$B$16</f>
        <v>4.794237431762753E-3</v>
      </c>
      <c r="D14" s="5">
        <f>+B14/$B$20</f>
        <v>5.2334176280585346E-3</v>
      </c>
    </row>
    <row r="15" spans="1:8" ht="15.75" thickBot="1" x14ac:dyDescent="0.3">
      <c r="A15" s="12" t="s">
        <v>3</v>
      </c>
      <c r="B15" s="11">
        <v>8699219.129999999</v>
      </c>
      <c r="C15" s="10">
        <f t="shared" si="0"/>
        <v>3.9184131549981037E-3</v>
      </c>
      <c r="D15" s="9">
        <f>+B15/$B$20</f>
        <v>4.27736272374053E-3</v>
      </c>
    </row>
    <row r="16" spans="1:8" ht="16.5" thickTop="1" thickBot="1" x14ac:dyDescent="0.3">
      <c r="A16" s="26" t="s">
        <v>20</v>
      </c>
      <c r="B16" s="27">
        <f>SUM(B5:B15)</f>
        <v>2220087261.3199997</v>
      </c>
      <c r="C16" s="28">
        <f>+B16/$B$16</f>
        <v>1</v>
      </c>
      <c r="D16" s="29">
        <f>+B16/$B$20</f>
        <v>1.0916058502622601</v>
      </c>
    </row>
    <row r="17" spans="1:4" ht="15.75" thickTop="1" x14ac:dyDescent="0.25">
      <c r="A17" s="7" t="s">
        <v>2</v>
      </c>
      <c r="B17" s="15">
        <v>102659894.39</v>
      </c>
      <c r="C17" s="6">
        <f>+B17/$B$16</f>
        <v>4.6241378065906023E-2</v>
      </c>
      <c r="D17" s="5">
        <f t="shared" si="1"/>
        <v>5.0477358820931968E-2</v>
      </c>
    </row>
    <row r="18" spans="1:4" x14ac:dyDescent="0.25">
      <c r="A18" s="7" t="s">
        <v>19</v>
      </c>
      <c r="B18" s="8">
        <v>6758485.2000000002</v>
      </c>
      <c r="C18" s="6">
        <f>+B18/$B$16</f>
        <v>3.044243042943096E-3</v>
      </c>
      <c r="D18" s="5">
        <f t="shared" si="1"/>
        <v>3.3231135152968685E-3</v>
      </c>
    </row>
    <row r="19" spans="1:4" ht="15.75" thickBot="1" x14ac:dyDescent="0.3">
      <c r="A19" s="7" t="s">
        <v>1</v>
      </c>
      <c r="B19" s="34">
        <v>76887860.140000001</v>
      </c>
      <c r="C19" s="6">
        <f>+B19/$B$16</f>
        <v>3.4632809925806564E-2</v>
      </c>
      <c r="D19" s="5">
        <f t="shared" si="1"/>
        <v>3.7805377926031322E-2</v>
      </c>
    </row>
    <row r="20" spans="1:4" ht="15.75" thickBot="1" x14ac:dyDescent="0.3">
      <c r="A20" s="4" t="s">
        <v>0</v>
      </c>
      <c r="B20" s="3">
        <f>+B16-SUM(B17:B19)</f>
        <v>2033781021.5899997</v>
      </c>
      <c r="C20" s="2">
        <f>+B20/$B$16</f>
        <v>0.91608156896534432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9614-5505-4E08-ABCB-9BE668D05377}">
  <dimension ref="A1:H20"/>
  <sheetViews>
    <sheetView tabSelected="1"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32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0.57359746486269592</v>
      </c>
      <c r="D9" s="5">
        <f t="shared" si="1"/>
        <v>0.63976948722150362</v>
      </c>
    </row>
    <row r="10" spans="1:8" x14ac:dyDescent="0.25">
      <c r="A10" s="7" t="s">
        <v>8</v>
      </c>
      <c r="B10" s="31">
        <v>257337998.53</v>
      </c>
      <c r="C10" s="6">
        <f t="shared" si="0"/>
        <v>0.1130117809211665</v>
      </c>
      <c r="D10" s="5">
        <f t="shared" si="1"/>
        <v>0.12604917831572124</v>
      </c>
    </row>
    <row r="11" spans="1:8" x14ac:dyDescent="0.25">
      <c r="A11" s="7" t="s">
        <v>7</v>
      </c>
      <c r="B11" s="8">
        <v>121554887.22000001</v>
      </c>
      <c r="C11" s="6">
        <f t="shared" si="0"/>
        <v>5.3381678426329612E-2</v>
      </c>
      <c r="D11" s="5">
        <f t="shared" si="1"/>
        <v>5.9539958116814867E-2</v>
      </c>
    </row>
    <row r="12" spans="1:8" ht="15.75" thickBot="1" x14ac:dyDescent="0.3">
      <c r="A12" s="7" t="s">
        <v>6</v>
      </c>
      <c r="B12" s="8">
        <v>499259089.24000001</v>
      </c>
      <c r="C12" s="6">
        <f t="shared" si="0"/>
        <v>0.21925311900455463</v>
      </c>
      <c r="D12" s="5">
        <f>+B12/$B$20</f>
        <v>0.2445468540395947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3.191623402983363E-2</v>
      </c>
      <c r="D13" s="13">
        <f>+B13/$B$20</f>
        <v>3.559819199025914E-2</v>
      </c>
    </row>
    <row r="14" spans="1:8" x14ac:dyDescent="0.25">
      <c r="A14" s="7" t="s">
        <v>4</v>
      </c>
      <c r="B14" s="8">
        <v>10737733.789999999</v>
      </c>
      <c r="C14" s="6">
        <f>+B14/$B$16</f>
        <v>4.715550853729906E-3</v>
      </c>
      <c r="D14" s="5">
        <f>+B14/$B$20</f>
        <v>5.2595517526909984E-3</v>
      </c>
    </row>
    <row r="15" spans="1:8" ht="15.75" thickBot="1" x14ac:dyDescent="0.3">
      <c r="A15" s="12" t="s">
        <v>3</v>
      </c>
      <c r="B15" s="11">
        <v>9391110.6799999997</v>
      </c>
      <c r="C15" s="10">
        <f t="shared" si="0"/>
        <v>4.124171901690071E-3</v>
      </c>
      <c r="D15" s="9">
        <f>+B15/$B$20</f>
        <v>4.5999494495485302E-3</v>
      </c>
    </row>
    <row r="16" spans="1:8" ht="16.5" thickTop="1" thickBot="1" x14ac:dyDescent="0.3">
      <c r="A16" s="26" t="s">
        <v>20</v>
      </c>
      <c r="B16" s="27">
        <f>SUM(B5:B15)</f>
        <v>2277090020.4599996</v>
      </c>
      <c r="C16" s="28">
        <f>+B16/$B$16</f>
        <v>1</v>
      </c>
      <c r="D16" s="29">
        <f>+B16/$B$20</f>
        <v>1.1153631708861329</v>
      </c>
    </row>
    <row r="17" spans="1:4" ht="15.75" thickTop="1" x14ac:dyDescent="0.25">
      <c r="A17" s="7" t="s">
        <v>2</v>
      </c>
      <c r="B17" s="15">
        <v>101979323.04000001</v>
      </c>
      <c r="C17" s="6">
        <f>+B17/$B$16</f>
        <v>4.478493257785169E-2</v>
      </c>
      <c r="D17" s="5">
        <f t="shared" si="1"/>
        <v>4.9951464407954331E-2</v>
      </c>
    </row>
    <row r="18" spans="1:4" x14ac:dyDescent="0.25">
      <c r="A18" s="7" t="s">
        <v>19</v>
      </c>
      <c r="B18" s="8">
        <v>6035132.9500000002</v>
      </c>
      <c r="C18" s="6">
        <f>+B18/$B$16</f>
        <v>2.6503708223097966E-3</v>
      </c>
      <c r="D18" s="5">
        <f t="shared" si="1"/>
        <v>2.956126004395542E-3</v>
      </c>
    </row>
    <row r="19" spans="1:4" ht="15.75" thickBot="1" x14ac:dyDescent="0.3">
      <c r="A19" s="7" t="s">
        <v>1</v>
      </c>
      <c r="B19" s="34">
        <v>127507329.20999999</v>
      </c>
      <c r="C19" s="6">
        <f>+B19/$B$16</f>
        <v>5.5995734935521776E-2</v>
      </c>
      <c r="D19" s="5">
        <f t="shared" si="1"/>
        <v>6.2455580473782975E-2</v>
      </c>
    </row>
    <row r="20" spans="1:4" ht="15.75" thickBot="1" x14ac:dyDescent="0.3">
      <c r="A20" s="4" t="s">
        <v>0</v>
      </c>
      <c r="B20" s="3">
        <f>+B16-SUM(B17:B19)</f>
        <v>2041568235.2599995</v>
      </c>
      <c r="C20" s="2">
        <f>+B20/$B$16</f>
        <v>0.89656896166431677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2742B-29FE-4A1A-AD4D-F8C48987F24A}">
  <dimension ref="A1:H20"/>
  <sheetViews>
    <sheetView topLeftCell="A7" workbookViewId="0"/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22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50398888.890000001</v>
      </c>
      <c r="C6" s="6">
        <f t="shared" ref="C6:C15" si="0">+B6/$B$16</f>
        <v>2.1780637272711373E-2</v>
      </c>
      <c r="D6" s="5">
        <f t="shared" ref="D6:D19" si="1">+B6/$B$20</f>
        <v>2.3726870241905753E-2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1305698673</v>
      </c>
      <c r="C9" s="6">
        <f t="shared" si="0"/>
        <v>0.56427730472677839</v>
      </c>
      <c r="D9" s="5">
        <f t="shared" si="1"/>
        <v>0.61469892832194006</v>
      </c>
    </row>
    <row r="10" spans="1:8" x14ac:dyDescent="0.25">
      <c r="A10" s="7" t="s">
        <v>8</v>
      </c>
      <c r="B10" s="31">
        <v>245382617.46999997</v>
      </c>
      <c r="C10" s="6">
        <f t="shared" si="0"/>
        <v>0.10604578596578973</v>
      </c>
      <c r="D10" s="5">
        <f t="shared" si="1"/>
        <v>0.11552162463417127</v>
      </c>
    </row>
    <row r="11" spans="1:8" x14ac:dyDescent="0.25">
      <c r="A11" s="7" t="s">
        <v>7</v>
      </c>
      <c r="B11" s="8">
        <v>56257157.18</v>
      </c>
      <c r="C11" s="6">
        <f t="shared" si="0"/>
        <v>2.4312375957451195E-2</v>
      </c>
      <c r="D11" s="5">
        <f t="shared" si="1"/>
        <v>2.648483524114368E-2</v>
      </c>
    </row>
    <row r="12" spans="1:8" ht="15.75" thickBot="1" x14ac:dyDescent="0.3">
      <c r="A12" s="7" t="s">
        <v>6</v>
      </c>
      <c r="B12" s="8">
        <v>566346684.82000005</v>
      </c>
      <c r="C12" s="6">
        <f t="shared" si="0"/>
        <v>0.24475523140182889</v>
      </c>
      <c r="D12" s="5">
        <f>+B12/$B$20</f>
        <v>0.266625606211011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3.1408085277721196E-2</v>
      </c>
      <c r="D13" s="13">
        <f>+B13/$B$20</f>
        <v>3.4214589527408842E-2</v>
      </c>
    </row>
    <row r="14" spans="1:8" x14ac:dyDescent="0.25">
      <c r="A14" s="7" t="s">
        <v>4</v>
      </c>
      <c r="B14" s="8">
        <v>6855750.3399999999</v>
      </c>
      <c r="C14" s="6">
        <f>+B14/$B$16</f>
        <v>2.9628155436862381E-3</v>
      </c>
      <c r="D14" s="5">
        <f>+B14/$B$20</f>
        <v>3.22756120840507E-3</v>
      </c>
    </row>
    <row r="15" spans="1:8" ht="15.75" thickBot="1" x14ac:dyDescent="0.3">
      <c r="A15" s="12" t="s">
        <v>3</v>
      </c>
      <c r="B15" s="11">
        <v>10314957.380000001</v>
      </c>
      <c r="C15" s="10">
        <f t="shared" si="0"/>
        <v>4.4577638540328002E-3</v>
      </c>
      <c r="D15" s="9">
        <f>+B15/$B$20</f>
        <v>4.8560922809274291E-3</v>
      </c>
    </row>
    <row r="16" spans="1:8" ht="16.5" thickTop="1" thickBot="1" x14ac:dyDescent="0.3">
      <c r="A16" s="26" t="s">
        <v>20</v>
      </c>
      <c r="B16" s="27">
        <f>SUM(B5:B15)</f>
        <v>2313930867.0800004</v>
      </c>
      <c r="C16" s="28">
        <f>+B16/$B$16</f>
        <v>1</v>
      </c>
      <c r="D16" s="29">
        <f>+B16/$B$20</f>
        <v>1.0893561076669134</v>
      </c>
    </row>
    <row r="17" spans="1:4" ht="15.75" thickTop="1" x14ac:dyDescent="0.25">
      <c r="A17" s="7" t="s">
        <v>2</v>
      </c>
      <c r="B17" s="15">
        <v>110186113.89</v>
      </c>
      <c r="C17" s="6">
        <f>+B17/$B$16</f>
        <v>4.7618585091544353E-2</v>
      </c>
      <c r="D17" s="5">
        <f t="shared" si="1"/>
        <v>5.1873596507930463E-2</v>
      </c>
    </row>
    <row r="18" spans="1:4" x14ac:dyDescent="0.25">
      <c r="A18" s="7" t="s">
        <v>19</v>
      </c>
      <c r="B18" s="8">
        <v>8037064.3700000001</v>
      </c>
      <c r="C18" s="6">
        <f>+B18/$B$16</f>
        <v>3.4733381555785833E-3</v>
      </c>
      <c r="D18" s="5">
        <f t="shared" si="1"/>
        <v>3.783702133772061E-3</v>
      </c>
    </row>
    <row r="19" spans="1:4" ht="15.75" thickBot="1" x14ac:dyDescent="0.3">
      <c r="A19" s="7" t="s">
        <v>1</v>
      </c>
      <c r="B19" s="34">
        <v>71580554.640000001</v>
      </c>
      <c r="C19" s="6">
        <f>+B19/$B$16</f>
        <v>3.0934612463305377E-2</v>
      </c>
      <c r="D19" s="5">
        <f t="shared" si="1"/>
        <v>3.3698809025210733E-2</v>
      </c>
    </row>
    <row r="20" spans="1:4" ht="15.75" thickBot="1" x14ac:dyDescent="0.3">
      <c r="A20" s="4" t="s">
        <v>0</v>
      </c>
      <c r="B20" s="3">
        <f>+B16-SUM(B17:B19)</f>
        <v>2124127134.1800003</v>
      </c>
      <c r="C20" s="2">
        <f>+B20/$B$16</f>
        <v>0.91797346428957161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67B4E-AC24-474F-9739-FE03DA70758A}">
  <dimension ref="A1:H20"/>
  <sheetViews>
    <sheetView workbookViewId="0">
      <selection activeCell="B9" sqref="B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23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50289583.329999998</v>
      </c>
      <c r="C6" s="6">
        <f t="shared" ref="C6:C15" si="0">+B6/$B$16</f>
        <v>2.1851163064477465E-2</v>
      </c>
      <c r="D6" s="5">
        <f t="shared" ref="D6:D19" si="1">+B6/$B$20</f>
        <v>2.3589927897666618E-2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1305807573</v>
      </c>
      <c r="C9" s="6">
        <f t="shared" si="0"/>
        <v>0.56738219565702974</v>
      </c>
      <c r="D9" s="5">
        <f t="shared" si="1"/>
        <v>0.6125305571366928</v>
      </c>
    </row>
    <row r="10" spans="1:8" x14ac:dyDescent="0.25">
      <c r="A10" s="7" t="s">
        <v>8</v>
      </c>
      <c r="B10" s="31">
        <v>246887973.67000002</v>
      </c>
      <c r="C10" s="6">
        <f t="shared" si="0"/>
        <v>0.10727448934943461</v>
      </c>
      <c r="D10" s="5">
        <f t="shared" si="1"/>
        <v>0.11581065326110976</v>
      </c>
    </row>
    <row r="11" spans="1:8" x14ac:dyDescent="0.25">
      <c r="A11" s="7" t="s">
        <v>7</v>
      </c>
      <c r="B11" s="8">
        <v>27679012.609999999</v>
      </c>
      <c r="C11" s="6">
        <f t="shared" si="0"/>
        <v>1.2026717621341604E-2</v>
      </c>
      <c r="D11" s="5">
        <f t="shared" si="1"/>
        <v>1.298372085256458E-2</v>
      </c>
    </row>
    <row r="12" spans="1:8" ht="15.75" thickBot="1" x14ac:dyDescent="0.3">
      <c r="A12" s="7" t="s">
        <v>6</v>
      </c>
      <c r="B12" s="8">
        <v>577153441.68000007</v>
      </c>
      <c r="C12" s="6">
        <f t="shared" si="0"/>
        <v>0.25077706221222068</v>
      </c>
      <c r="D12" s="5">
        <f>+B12/$B$20</f>
        <v>0.27073217102992725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3.157827202332613E-2</v>
      </c>
      <c r="D13" s="13">
        <f>+B13/$B$20</f>
        <v>3.4091053092462936E-2</v>
      </c>
    </row>
    <row r="14" spans="1:8" x14ac:dyDescent="0.25">
      <c r="A14" s="7" t="s">
        <v>4</v>
      </c>
      <c r="B14" s="8">
        <v>9953728.2699999996</v>
      </c>
      <c r="C14" s="6">
        <f>+B14/$B$16</f>
        <v>4.3249620522809208E-3</v>
      </c>
      <c r="D14" s="5">
        <f>+B14/$B$20</f>
        <v>4.6691126999692696E-3</v>
      </c>
    </row>
    <row r="15" spans="1:8" ht="15.75" thickBot="1" x14ac:dyDescent="0.3">
      <c r="A15" s="12" t="s">
        <v>3</v>
      </c>
      <c r="B15" s="11">
        <v>11012804.970000001</v>
      </c>
      <c r="C15" s="10">
        <f t="shared" si="0"/>
        <v>4.7851380198889763E-3</v>
      </c>
      <c r="D15" s="9">
        <f>+B15/$B$20</f>
        <v>5.1659062969087559E-3</v>
      </c>
    </row>
    <row r="16" spans="1:8" ht="16.5" thickTop="1" thickBot="1" x14ac:dyDescent="0.3">
      <c r="A16" s="26" t="s">
        <v>20</v>
      </c>
      <c r="B16" s="27">
        <f>SUM(B5:B15)</f>
        <v>2301460255.5299997</v>
      </c>
      <c r="C16" s="28">
        <f>+B16/$B$16</f>
        <v>1</v>
      </c>
      <c r="D16" s="29">
        <f>+B16/$B$20</f>
        <v>1.0795731022673019</v>
      </c>
    </row>
    <row r="17" spans="1:4" ht="15.75" thickTop="1" x14ac:dyDescent="0.25">
      <c r="A17" s="7" t="s">
        <v>2</v>
      </c>
      <c r="B17" s="15">
        <v>111121725.65000001</v>
      </c>
      <c r="C17" s="6">
        <f>+B17/$B$16</f>
        <v>4.8283139099619149E-2</v>
      </c>
      <c r="D17" s="5">
        <f t="shared" si="1"/>
        <v>5.2125178264979505E-2</v>
      </c>
    </row>
    <row r="18" spans="1:4" x14ac:dyDescent="0.25">
      <c r="A18" s="7" t="s">
        <v>19</v>
      </c>
      <c r="B18" s="8">
        <v>7509377.2800000003</v>
      </c>
      <c r="C18" s="6">
        <f>+B18/$B$16</f>
        <v>3.2628750646274693E-3</v>
      </c>
      <c r="D18" s="5">
        <f t="shared" si="1"/>
        <v>3.5225121558305002E-3</v>
      </c>
    </row>
    <row r="19" spans="1:4" ht="15.75" thickBot="1" x14ac:dyDescent="0.3">
      <c r="A19" s="7" t="s">
        <v>1</v>
      </c>
      <c r="B19" s="34">
        <v>51004776.189999998</v>
      </c>
      <c r="C19" s="6">
        <f>+B19/$B$16</f>
        <v>2.2161919184763061E-2</v>
      </c>
      <c r="D19" s="5">
        <f t="shared" si="1"/>
        <v>2.3925411846491891E-2</v>
      </c>
    </row>
    <row r="20" spans="1:4" ht="15.75" thickBot="1" x14ac:dyDescent="0.3">
      <c r="A20" s="4" t="s">
        <v>0</v>
      </c>
      <c r="B20" s="3">
        <f>+B16-SUM(B17:B19)</f>
        <v>2131824376.4099998</v>
      </c>
      <c r="C20" s="2">
        <f>+B20/$B$16</f>
        <v>0.9262920666509904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B6FE-4598-4B6F-B17E-C6E85CF15E8A}">
  <dimension ref="A1:H20"/>
  <sheetViews>
    <sheetView workbookViewId="0">
      <selection activeCell="C25" sqref="C25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24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50560416.670000002</v>
      </c>
      <c r="C6" s="6">
        <f t="shared" ref="C6:C15" si="0">+B6/$B$16</f>
        <v>2.2478194730562017E-2</v>
      </c>
      <c r="D6" s="5">
        <f t="shared" ref="D6:D19" si="1">+B6/$B$20</f>
        <v>2.428622644082366E-2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1306001173</v>
      </c>
      <c r="C9" s="6">
        <f t="shared" si="0"/>
        <v>0.5806231557908641</v>
      </c>
      <c r="D9" s="5">
        <f t="shared" si="1"/>
        <v>0.62732553069087105</v>
      </c>
    </row>
    <row r="10" spans="1:8" x14ac:dyDescent="0.25">
      <c r="A10" s="7" t="s">
        <v>8</v>
      </c>
      <c r="B10" s="31">
        <v>244088041.15000001</v>
      </c>
      <c r="C10" s="6">
        <f t="shared" si="0"/>
        <v>0.1085168770696987</v>
      </c>
      <c r="D10" s="5">
        <f t="shared" si="1"/>
        <v>0.11724542298685893</v>
      </c>
    </row>
    <row r="11" spans="1:8" x14ac:dyDescent="0.25">
      <c r="A11" s="7" t="s">
        <v>7</v>
      </c>
      <c r="B11" s="8">
        <v>183497498.54000002</v>
      </c>
      <c r="C11" s="6">
        <f t="shared" si="0"/>
        <v>8.1579480083686179E-2</v>
      </c>
      <c r="D11" s="5">
        <f t="shared" si="1"/>
        <v>8.814131873069371E-2</v>
      </c>
    </row>
    <row r="12" spans="1:8" ht="15.75" thickBot="1" x14ac:dyDescent="0.3">
      <c r="A12" s="7" t="s">
        <v>6</v>
      </c>
      <c r="B12" s="8">
        <v>361153441.68000001</v>
      </c>
      <c r="C12" s="6">
        <f t="shared" si="0"/>
        <v>0.16056191630462907</v>
      </c>
      <c r="D12" s="5">
        <f>+B12/$B$20</f>
        <v>0.17347670059308634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3.2310421666254002E-2</v>
      </c>
      <c r="D13" s="13">
        <f>+B13/$B$20</f>
        <v>3.4909307726489293E-2</v>
      </c>
    </row>
    <row r="14" spans="1:8" x14ac:dyDescent="0.25">
      <c r="A14" s="7" t="s">
        <v>4</v>
      </c>
      <c r="B14" s="8">
        <v>15662780.92</v>
      </c>
      <c r="C14" s="6">
        <f>+B14/$B$16</f>
        <v>6.9633729848352392E-3</v>
      </c>
      <c r="D14" s="5">
        <f>+B14/$B$20</f>
        <v>7.5234713075819342E-3</v>
      </c>
    </row>
    <row r="15" spans="1:8" ht="15.75" thickBot="1" x14ac:dyDescent="0.3">
      <c r="A15" s="12" t="s">
        <v>3</v>
      </c>
      <c r="B15" s="11">
        <v>15669997.57</v>
      </c>
      <c r="C15" s="10">
        <f t="shared" si="0"/>
        <v>6.9665813694706168E-3</v>
      </c>
      <c r="D15" s="9">
        <f>+B15/$B$20</f>
        <v>7.5269377583667071E-3</v>
      </c>
    </row>
    <row r="16" spans="1:8" ht="16.5" thickTop="1" thickBot="1" x14ac:dyDescent="0.3">
      <c r="A16" s="26" t="s">
        <v>20</v>
      </c>
      <c r="B16" s="27">
        <f>SUM(B5:B15)</f>
        <v>2249309487.5300002</v>
      </c>
      <c r="C16" s="28">
        <f>+B16/$B$16</f>
        <v>1</v>
      </c>
      <c r="D16" s="29">
        <f>+B16/$B$20</f>
        <v>1.0804349162347717</v>
      </c>
    </row>
    <row r="17" spans="1:4" ht="15.75" thickTop="1" x14ac:dyDescent="0.25">
      <c r="A17" s="7" t="s">
        <v>2</v>
      </c>
      <c r="B17" s="15">
        <v>110141426.09</v>
      </c>
      <c r="C17" s="6">
        <f>+B17/$B$16</f>
        <v>4.8966772558696636E-2</v>
      </c>
      <c r="D17" s="5">
        <f t="shared" si="1"/>
        <v>5.2905410807742519E-2</v>
      </c>
    </row>
    <row r="18" spans="1:4" x14ac:dyDescent="0.25">
      <c r="A18" s="7" t="s">
        <v>19</v>
      </c>
      <c r="B18" s="8">
        <v>8227251.5199999996</v>
      </c>
      <c r="C18" s="6">
        <f>+B18/$B$16</f>
        <v>3.6576787523510007E-3</v>
      </c>
      <c r="D18" s="5">
        <f t="shared" si="1"/>
        <v>3.9518838364100573E-3</v>
      </c>
    </row>
    <row r="19" spans="1:4" ht="15.75" thickBot="1" x14ac:dyDescent="0.3">
      <c r="A19" s="7" t="s">
        <v>1</v>
      </c>
      <c r="B19" s="34">
        <v>49085203.689999998</v>
      </c>
      <c r="C19" s="6">
        <f>+B19/$B$16</f>
        <v>2.1822343240058609E-2</v>
      </c>
      <c r="D19" s="5">
        <f t="shared" si="1"/>
        <v>2.3577621590619161E-2</v>
      </c>
    </row>
    <row r="20" spans="1:4" ht="15.75" thickBot="1" x14ac:dyDescent="0.3">
      <c r="A20" s="4" t="s">
        <v>0</v>
      </c>
      <c r="B20" s="3">
        <f>+B16-SUM(B17:B19)</f>
        <v>2081855606.2300003</v>
      </c>
      <c r="C20" s="2">
        <f>+B20/$B$16</f>
        <v>0.92555320544889375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753B-D9EE-42B2-B479-D7DB527DCF47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25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50831250</v>
      </c>
      <c r="C6" s="6">
        <f t="shared" ref="C6:C15" si="0">+B6/$B$16</f>
        <v>2.2891042851209017E-2</v>
      </c>
      <c r="D6" s="5">
        <f t="shared" ref="D6:D19" si="1">+B6/$B$20</f>
        <v>2.4818474582603889E-2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1306001173</v>
      </c>
      <c r="C9" s="6">
        <f t="shared" si="0"/>
        <v>0.58813680196478035</v>
      </c>
      <c r="D9" s="5">
        <f t="shared" si="1"/>
        <v>0.63765807287743992</v>
      </c>
    </row>
    <row r="10" spans="1:8" x14ac:dyDescent="0.25">
      <c r="A10" s="7" t="s">
        <v>8</v>
      </c>
      <c r="B10" s="31">
        <v>245525657.15000001</v>
      </c>
      <c r="C10" s="6">
        <f t="shared" si="0"/>
        <v>0.11056856439477493</v>
      </c>
      <c r="D10" s="5">
        <f t="shared" si="1"/>
        <v>0.11987846612771459</v>
      </c>
    </row>
    <row r="11" spans="1:8" x14ac:dyDescent="0.25">
      <c r="A11" s="7" t="s">
        <v>7</v>
      </c>
      <c r="B11" s="8">
        <v>153147205.40000001</v>
      </c>
      <c r="C11" s="6">
        <f t="shared" si="0"/>
        <v>6.8967401772616427E-2</v>
      </c>
      <c r="D11" s="5">
        <f t="shared" si="1"/>
        <v>7.4774474847986563E-2</v>
      </c>
    </row>
    <row r="12" spans="1:8" ht="15.75" thickBot="1" x14ac:dyDescent="0.3">
      <c r="A12" s="7" t="s">
        <v>6</v>
      </c>
      <c r="B12" s="8">
        <v>361153441.68000001</v>
      </c>
      <c r="C12" s="6">
        <f t="shared" si="0"/>
        <v>0.16263969328628544</v>
      </c>
      <c r="D12" s="5">
        <f>+B12/$B$20</f>
        <v>0.17633399754589935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3.2728539810025915E-2</v>
      </c>
      <c r="D13" s="13">
        <f>+B13/$B$20</f>
        <v>3.5484291330919716E-2</v>
      </c>
    </row>
    <row r="14" spans="1:8" x14ac:dyDescent="0.25">
      <c r="A14" s="7" t="s">
        <v>4</v>
      </c>
      <c r="B14" s="8">
        <v>19028039.57</v>
      </c>
      <c r="C14" s="6">
        <f>+B14/$B$16</f>
        <v>8.5689741875592425E-3</v>
      </c>
      <c r="D14" s="5">
        <f>+B14/$B$20</f>
        <v>9.2904840314732787E-3</v>
      </c>
    </row>
    <row r="15" spans="1:8" ht="15.75" thickBot="1" x14ac:dyDescent="0.3">
      <c r="A15" s="12" t="s">
        <v>3</v>
      </c>
      <c r="B15" s="11">
        <v>12210894.760000002</v>
      </c>
      <c r="C15" s="10">
        <f t="shared" si="0"/>
        <v>5.4989817327483325E-3</v>
      </c>
      <c r="D15" s="9">
        <f>+B15/$B$20</f>
        <v>5.961997417571102E-3</v>
      </c>
    </row>
    <row r="16" spans="1:8" ht="16.5" thickTop="1" thickBot="1" x14ac:dyDescent="0.3">
      <c r="A16" s="26" t="s">
        <v>20</v>
      </c>
      <c r="B16" s="27">
        <f>SUM(B5:B15)</f>
        <v>2220573799.5600009</v>
      </c>
      <c r="C16" s="28">
        <f>+B16/$B$16</f>
        <v>1</v>
      </c>
      <c r="D16" s="29">
        <f>+B16/$B$20</f>
        <v>1.0842002587616089</v>
      </c>
    </row>
    <row r="17" spans="1:4" ht="15.75" thickTop="1" x14ac:dyDescent="0.25">
      <c r="A17" s="7" t="s">
        <v>2</v>
      </c>
      <c r="B17" s="15">
        <v>108704835.06</v>
      </c>
      <c r="C17" s="6">
        <f>+B17/$B$16</f>
        <v>4.8953488995294593E-2</v>
      </c>
      <c r="D17" s="5">
        <f t="shared" si="1"/>
        <v>5.3075385435981962E-2</v>
      </c>
    </row>
    <row r="18" spans="1:4" x14ac:dyDescent="0.25">
      <c r="A18" s="7" t="s">
        <v>19</v>
      </c>
      <c r="B18" s="8">
        <v>7578464.2599999998</v>
      </c>
      <c r="C18" s="6">
        <f>+B18/$B$16</f>
        <v>3.4128405286514892E-3</v>
      </c>
      <c r="D18" s="5">
        <f t="shared" si="1"/>
        <v>3.7002025842760504E-3</v>
      </c>
    </row>
    <row r="19" spans="1:4" ht="15.75" thickBot="1" x14ac:dyDescent="0.3">
      <c r="A19" s="7" t="s">
        <v>1</v>
      </c>
      <c r="B19" s="34">
        <v>56169056.240000002</v>
      </c>
      <c r="C19" s="6">
        <f>+B19/$B$16</f>
        <v>2.5294838771460649E-2</v>
      </c>
      <c r="D19" s="5">
        <f t="shared" si="1"/>
        <v>2.7424670741350812E-2</v>
      </c>
    </row>
    <row r="20" spans="1:4" ht="15.75" thickBot="1" x14ac:dyDescent="0.3">
      <c r="A20" s="4" t="s">
        <v>0</v>
      </c>
      <c r="B20" s="3">
        <f>+B16-SUM(B17:B19)</f>
        <v>2048121444.000001</v>
      </c>
      <c r="C20" s="2">
        <f>+B20/$B$16</f>
        <v>0.9223388317045933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C4FD-08EC-4CDC-8750-F65CF9DDB59A}">
  <dimension ref="A1:H20"/>
  <sheetViews>
    <sheetView workbookViewId="0">
      <selection activeCell="I10" sqref="I1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26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1306001173</v>
      </c>
      <c r="C9" s="6">
        <f t="shared" si="0"/>
        <v>0.59179418515233662</v>
      </c>
      <c r="D9" s="5">
        <f t="shared" si="1"/>
        <v>0.64042654933699372</v>
      </c>
    </row>
    <row r="10" spans="1:8" x14ac:dyDescent="0.25">
      <c r="A10" s="7" t="s">
        <v>8</v>
      </c>
      <c r="B10" s="31">
        <v>246999341.91</v>
      </c>
      <c r="C10" s="6">
        <f t="shared" si="0"/>
        <v>0.11192392265852262</v>
      </c>
      <c r="D10" s="5">
        <f t="shared" si="1"/>
        <v>0.12112158817175091</v>
      </c>
    </row>
    <row r="11" spans="1:8" x14ac:dyDescent="0.25">
      <c r="A11" s="7" t="s">
        <v>7</v>
      </c>
      <c r="B11" s="8">
        <v>360497732.74000001</v>
      </c>
      <c r="C11" s="6">
        <f t="shared" si="0"/>
        <v>0.16335395894482332</v>
      </c>
      <c r="D11" s="5">
        <f t="shared" si="1"/>
        <v>0.17677803343174181</v>
      </c>
    </row>
    <row r="12" spans="1:8" ht="15.75" thickBot="1" x14ac:dyDescent="0.3">
      <c r="A12" s="7" t="s">
        <v>6</v>
      </c>
      <c r="B12" s="8">
        <v>191534700.74000001</v>
      </c>
      <c r="C12" s="6">
        <f t="shared" si="0"/>
        <v>8.6790980357584216E-2</v>
      </c>
      <c r="D12" s="5">
        <f>+B12/$B$20</f>
        <v>9.3923275115781191E-2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3.293206526678117E-2</v>
      </c>
      <c r="D13" s="13">
        <f>+B13/$B$20</f>
        <v>3.5638351052598299E-2</v>
      </c>
    </row>
    <row r="14" spans="1:8" x14ac:dyDescent="0.25">
      <c r="A14" s="7" t="s">
        <v>4</v>
      </c>
      <c r="B14" s="8">
        <v>18165603.150000002</v>
      </c>
      <c r="C14" s="6">
        <f>+B14/$B$16</f>
        <v>8.2314614536375848E-3</v>
      </c>
      <c r="D14" s="5">
        <f>+B14/$B$20</f>
        <v>8.9079051248139463E-3</v>
      </c>
    </row>
    <row r="15" spans="1:8" ht="15.75" thickBot="1" x14ac:dyDescent="0.3">
      <c r="A15" s="12" t="s">
        <v>3</v>
      </c>
      <c r="B15" s="11">
        <v>10975607.010000002</v>
      </c>
      <c r="C15" s="10">
        <f t="shared" si="0"/>
        <v>4.9734261663141894E-3</v>
      </c>
      <c r="D15" s="9">
        <f>+B15/$B$20</f>
        <v>5.3821315551706786E-3</v>
      </c>
    </row>
    <row r="16" spans="1:8" ht="16.5" thickTop="1" thickBot="1" x14ac:dyDescent="0.3">
      <c r="A16" s="26" t="s">
        <v>20</v>
      </c>
      <c r="B16" s="27">
        <f>SUM(B5:B15)</f>
        <v>2206850296.5500007</v>
      </c>
      <c r="C16" s="28">
        <f>+B16/$B$16</f>
        <v>1</v>
      </c>
      <c r="D16" s="29">
        <f>+B16/$B$20</f>
        <v>1.082177833788851</v>
      </c>
    </row>
    <row r="17" spans="1:4" ht="15.75" thickTop="1" x14ac:dyDescent="0.25">
      <c r="A17" s="7" t="s">
        <v>2</v>
      </c>
      <c r="B17" s="15">
        <v>107773493.99000001</v>
      </c>
      <c r="C17" s="6">
        <f>+B17/$B$16</f>
        <v>4.8835888033947651E-2</v>
      </c>
      <c r="D17" s="5">
        <f t="shared" si="1"/>
        <v>5.2849115523732337E-2</v>
      </c>
    </row>
    <row r="18" spans="1:4" x14ac:dyDescent="0.25">
      <c r="A18" s="7" t="s">
        <v>19</v>
      </c>
      <c r="B18" s="8">
        <v>7018241.5</v>
      </c>
      <c r="C18" s="6">
        <f>+B18/$B$16</f>
        <v>3.1802073348480924E-3</v>
      </c>
      <c r="D18" s="5">
        <f t="shared" si="1"/>
        <v>3.4415498846253234E-3</v>
      </c>
    </row>
    <row r="19" spans="1:4" ht="15.75" thickBot="1" x14ac:dyDescent="0.3">
      <c r="A19" s="7" t="s">
        <v>1</v>
      </c>
      <c r="B19" s="34">
        <v>52790866.18999999</v>
      </c>
      <c r="C19" s="6">
        <f>+B19/$B$16</f>
        <v>2.3921362619172073E-2</v>
      </c>
      <c r="D19" s="5">
        <f t="shared" si="1"/>
        <v>2.5887168380493226E-2</v>
      </c>
    </row>
    <row r="20" spans="1:4" ht="15.75" thickBot="1" x14ac:dyDescent="0.3">
      <c r="A20" s="4" t="s">
        <v>0</v>
      </c>
      <c r="B20" s="3">
        <f>+B16-SUM(B17:B19)</f>
        <v>2039267694.8700006</v>
      </c>
      <c r="C20" s="2">
        <f>+B20/$B$16</f>
        <v>0.9240625420120322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D372-34F2-4016-8437-57FFD5D32E1A}">
  <dimension ref="A1:H20"/>
  <sheetViews>
    <sheetView workbookViewId="0">
      <selection activeCell="B20" sqref="B20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27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1306001173</v>
      </c>
      <c r="C9" s="6">
        <f t="shared" si="0"/>
        <v>0.5898940300808635</v>
      </c>
      <c r="D9" s="5">
        <f t="shared" si="1"/>
        <v>0.64020689971057032</v>
      </c>
    </row>
    <row r="10" spans="1:8" x14ac:dyDescent="0.25">
      <c r="A10" s="7" t="s">
        <v>8</v>
      </c>
      <c r="B10" s="31">
        <v>248648191.23000002</v>
      </c>
      <c r="C10" s="6">
        <f t="shared" si="0"/>
        <v>0.11230930463871944</v>
      </c>
      <c r="D10" s="5">
        <f t="shared" si="1"/>
        <v>0.12188831902833164</v>
      </c>
    </row>
    <row r="11" spans="1:8" x14ac:dyDescent="0.25">
      <c r="A11" s="7" t="s">
        <v>7</v>
      </c>
      <c r="B11" s="8">
        <v>359443651.78000003</v>
      </c>
      <c r="C11" s="6">
        <f t="shared" si="0"/>
        <v>0.16235334907734172</v>
      </c>
      <c r="D11" s="5">
        <f t="shared" si="1"/>
        <v>0.17620068854771209</v>
      </c>
    </row>
    <row r="12" spans="1:8" ht="15.75" thickBot="1" x14ac:dyDescent="0.3">
      <c r="A12" s="7" t="s">
        <v>6</v>
      </c>
      <c r="B12" s="8">
        <v>198534700.74000001</v>
      </c>
      <c r="C12" s="6">
        <f t="shared" si="0"/>
        <v>8.9674065499799366E-2</v>
      </c>
      <c r="D12" s="5">
        <f>+B12/$B$20</f>
        <v>9.7322489346432839E-2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3.2826325750576479E-2</v>
      </c>
      <c r="D13" s="13">
        <f>+B13/$B$20</f>
        <v>3.5626128026393103E-2</v>
      </c>
    </row>
    <row r="14" spans="1:8" x14ac:dyDescent="0.25">
      <c r="A14" s="7" t="s">
        <v>4</v>
      </c>
      <c r="B14" s="8">
        <v>17616579.59</v>
      </c>
      <c r="C14" s="6">
        <f>+B14/$B$16</f>
        <v>7.9570488491325312E-3</v>
      </c>
      <c r="D14" s="5">
        <f>+B14/$B$20</f>
        <v>8.6357164419012429E-3</v>
      </c>
    </row>
    <row r="15" spans="1:8" ht="15.75" thickBot="1" x14ac:dyDescent="0.3">
      <c r="A15" s="12" t="s">
        <v>3</v>
      </c>
      <c r="B15" s="11">
        <v>11038525.070000002</v>
      </c>
      <c r="C15" s="10">
        <f t="shared" si="0"/>
        <v>4.9858761035668281E-3</v>
      </c>
      <c r="D15" s="9">
        <f>+B15/$B$20</f>
        <v>5.4111283041260397E-3</v>
      </c>
    </row>
    <row r="16" spans="1:8" ht="16.5" thickTop="1" thickBot="1" x14ac:dyDescent="0.3">
      <c r="A16" s="26" t="s">
        <v>20</v>
      </c>
      <c r="B16" s="27">
        <f>SUM(B5:B15)</f>
        <v>2213958959.4100003</v>
      </c>
      <c r="C16" s="28">
        <f>+B16/$B$16</f>
        <v>1</v>
      </c>
      <c r="D16" s="29">
        <f>+B16/$B$20</f>
        <v>1.0852913694054676</v>
      </c>
    </row>
    <row r="17" spans="1:4" ht="15.75" thickTop="1" x14ac:dyDescent="0.25">
      <c r="A17" s="7" t="s">
        <v>2</v>
      </c>
      <c r="B17" s="15">
        <v>106518522.71000001</v>
      </c>
      <c r="C17" s="6">
        <f>+B17/$B$16</f>
        <v>4.811223905360297E-2</v>
      </c>
      <c r="D17" s="5">
        <f t="shared" si="1"/>
        <v>5.2215797807647978E-2</v>
      </c>
    </row>
    <row r="18" spans="1:4" x14ac:dyDescent="0.25">
      <c r="A18" s="7" t="s">
        <v>19</v>
      </c>
      <c r="B18" s="8">
        <v>7775343.9100000001</v>
      </c>
      <c r="C18" s="6">
        <f>+B18/$B$16</f>
        <v>3.5119638857587757E-3</v>
      </c>
      <c r="D18" s="5">
        <f t="shared" si="1"/>
        <v>3.8115040948776885E-3</v>
      </c>
    </row>
    <row r="19" spans="1:4" ht="15.75" thickBot="1" x14ac:dyDescent="0.3">
      <c r="A19" s="7" t="s">
        <v>1</v>
      </c>
      <c r="B19" s="34">
        <v>59697742.249999993</v>
      </c>
      <c r="C19" s="6">
        <f>+B19/$B$16</f>
        <v>2.6964249719384541E-2</v>
      </c>
      <c r="D19" s="5">
        <f t="shared" si="1"/>
        <v>2.9264067502941839E-2</v>
      </c>
    </row>
    <row r="20" spans="1:4" ht="15.75" thickBot="1" x14ac:dyDescent="0.3">
      <c r="A20" s="4" t="s">
        <v>0</v>
      </c>
      <c r="B20" s="3">
        <f>+B16-SUM(B17:B19)</f>
        <v>2039967350.5400004</v>
      </c>
      <c r="C20" s="2">
        <f>+B20/$B$16</f>
        <v>0.92141154734125374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725A-D0DC-4F6B-9CC7-2EE99E007906}">
  <dimension ref="A1:H20"/>
  <sheetViews>
    <sheetView workbookViewId="0">
      <selection activeCell="B9" sqref="B9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28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1306083453</v>
      </c>
      <c r="C9" s="6">
        <f t="shared" si="0"/>
        <v>0.58716031370491517</v>
      </c>
      <c r="D9" s="5">
        <f t="shared" si="1"/>
        <v>0.64026239679567676</v>
      </c>
    </row>
    <row r="10" spans="1:8" x14ac:dyDescent="0.25">
      <c r="A10" s="7" t="s">
        <v>8</v>
      </c>
      <c r="B10" s="31">
        <v>250814898.04000002</v>
      </c>
      <c r="C10" s="6">
        <f t="shared" si="0"/>
        <v>0.11275585329311474</v>
      </c>
      <c r="D10" s="5">
        <f t="shared" si="1"/>
        <v>0.12295335906927971</v>
      </c>
    </row>
    <row r="11" spans="1:8" x14ac:dyDescent="0.25">
      <c r="A11" s="7" t="s">
        <v>7</v>
      </c>
      <c r="B11" s="8">
        <v>371463994.10999995</v>
      </c>
      <c r="C11" s="6">
        <f t="shared" si="0"/>
        <v>0.16699462412660113</v>
      </c>
      <c r="D11" s="5">
        <f t="shared" si="1"/>
        <v>0.18209742007363425</v>
      </c>
    </row>
    <row r="12" spans="1:8" ht="15.75" thickBot="1" x14ac:dyDescent="0.3">
      <c r="A12" s="7" t="s">
        <v>6</v>
      </c>
      <c r="B12" s="8">
        <v>198534700.74000001</v>
      </c>
      <c r="C12" s="6">
        <f t="shared" si="0"/>
        <v>8.9252870404300161E-2</v>
      </c>
      <c r="D12" s="5">
        <f>+B12/$B$20</f>
        <v>9.7324794254862082E-2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3.2672141959172118E-2</v>
      </c>
      <c r="D13" s="13">
        <f>+B13/$B$20</f>
        <v>3.5626971767272947E-2</v>
      </c>
    </row>
    <row r="14" spans="1:8" x14ac:dyDescent="0.25">
      <c r="A14" s="7" t="s">
        <v>4</v>
      </c>
      <c r="B14" s="8">
        <v>16768534.219999999</v>
      </c>
      <c r="C14" s="6">
        <f>+B14/$B$16</f>
        <v>7.5384293326521482E-3</v>
      </c>
      <c r="D14" s="5">
        <f>+B14/$B$20</f>
        <v>8.2201959497970323E-3</v>
      </c>
    </row>
    <row r="15" spans="1:8" ht="15.75" thickBot="1" x14ac:dyDescent="0.3">
      <c r="A15" s="12" t="s">
        <v>3</v>
      </c>
      <c r="B15" s="11">
        <v>8065181.5299999984</v>
      </c>
      <c r="C15" s="10">
        <f t="shared" si="0"/>
        <v>3.6257671792446224E-3</v>
      </c>
      <c r="D15" s="9">
        <f>+B15/$B$20</f>
        <v>3.9536772670452185E-3</v>
      </c>
    </row>
    <row r="16" spans="1:8" ht="16.5" thickTop="1" thickBot="1" x14ac:dyDescent="0.3">
      <c r="A16" s="26" t="s">
        <v>20</v>
      </c>
      <c r="B16" s="27">
        <f>SUM(B5:B15)</f>
        <v>2224406899.6399999</v>
      </c>
      <c r="C16" s="28">
        <f>+B16/$B$16</f>
        <v>1</v>
      </c>
      <c r="D16" s="29">
        <f>+B16/$B$20</f>
        <v>1.0904388151775679</v>
      </c>
    </row>
    <row r="17" spans="1:4" ht="15.75" thickTop="1" x14ac:dyDescent="0.25">
      <c r="A17" s="7" t="s">
        <v>2</v>
      </c>
      <c r="B17" s="15">
        <v>105339055.95</v>
      </c>
      <c r="C17" s="6">
        <f>+B17/$B$16</f>
        <v>4.7356019245870969E-2</v>
      </c>
      <c r="D17" s="5">
        <f t="shared" si="1"/>
        <v>5.1638841517993639E-2</v>
      </c>
    </row>
    <row r="18" spans="1:4" x14ac:dyDescent="0.25">
      <c r="A18" s="7" t="s">
        <v>19</v>
      </c>
      <c r="B18" s="8">
        <v>7079796.5700000003</v>
      </c>
      <c r="C18" s="6">
        <f>+B18/$B$16</f>
        <v>3.1827794506238049E-3</v>
      </c>
      <c r="D18" s="5">
        <f t="shared" si="1"/>
        <v>3.4706262531097325E-3</v>
      </c>
    </row>
    <row r="19" spans="1:4" ht="15.75" thickBot="1" x14ac:dyDescent="0.3">
      <c r="A19" s="7" t="s">
        <v>1</v>
      </c>
      <c r="B19" s="34">
        <v>72069008.400000006</v>
      </c>
      <c r="C19" s="6">
        <f>+B19/$B$16</f>
        <v>3.2399201967798122E-2</v>
      </c>
      <c r="D19" s="5">
        <f t="shared" si="1"/>
        <v>3.5329347406464512E-2</v>
      </c>
    </row>
    <row r="20" spans="1:4" ht="15.75" thickBot="1" x14ac:dyDescent="0.3">
      <c r="A20" s="4" t="s">
        <v>0</v>
      </c>
      <c r="B20" s="3">
        <f>+B16-SUM(B17:B19)</f>
        <v>2039919038.7199998</v>
      </c>
      <c r="C20" s="2">
        <f>+B20/$B$16</f>
        <v>0.91706199933570709</v>
      </c>
      <c r="D20" s="1">
        <f>+B20/$B$20</f>
        <v>1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6BA4E-5614-4339-943B-F7FED1142152}">
  <dimension ref="A1:H20"/>
  <sheetViews>
    <sheetView workbookViewId="0">
      <selection activeCell="C11" sqref="C11:C12"/>
    </sheetView>
  </sheetViews>
  <sheetFormatPr defaultRowHeight="15" x14ac:dyDescent="0.25"/>
  <cols>
    <col min="1" max="1" width="40" bestFit="1" customWidth="1"/>
    <col min="2" max="2" width="15" bestFit="1" customWidth="1"/>
    <col min="3" max="3" width="8.85546875" bestFit="1" customWidth="1"/>
    <col min="4" max="4" width="10.7109375" bestFit="1" customWidth="1"/>
    <col min="5" max="5" width="11.85546875" bestFit="1" customWidth="1"/>
    <col min="7" max="7" width="12.42578125" bestFit="1" customWidth="1"/>
  </cols>
  <sheetData>
    <row r="1" spans="1:8" x14ac:dyDescent="0.25">
      <c r="A1" s="25" t="s">
        <v>29</v>
      </c>
    </row>
    <row r="2" spans="1:8" ht="15.75" thickBot="1" x14ac:dyDescent="0.3">
      <c r="A2" s="24"/>
    </row>
    <row r="3" spans="1:8" x14ac:dyDescent="0.25">
      <c r="A3" s="23"/>
      <c r="B3" s="22"/>
      <c r="C3" s="21" t="s">
        <v>17</v>
      </c>
      <c r="D3" s="20" t="s">
        <v>17</v>
      </c>
    </row>
    <row r="4" spans="1:8" ht="15.75" thickBot="1" x14ac:dyDescent="0.3">
      <c r="A4" s="19" t="s">
        <v>16</v>
      </c>
      <c r="B4" s="18" t="s">
        <v>15</v>
      </c>
      <c r="C4" s="17" t="s">
        <v>18</v>
      </c>
      <c r="D4" s="16" t="s">
        <v>14</v>
      </c>
    </row>
    <row r="5" spans="1:8" x14ac:dyDescent="0.25">
      <c r="A5" s="7" t="s">
        <v>13</v>
      </c>
      <c r="B5" s="33">
        <v>0</v>
      </c>
      <c r="C5" s="6">
        <f>+B5/$B$16</f>
        <v>0</v>
      </c>
      <c r="D5" s="5">
        <f>+B5/$B$20</f>
        <v>0</v>
      </c>
    </row>
    <row r="6" spans="1:8" x14ac:dyDescent="0.25">
      <c r="A6" s="7" t="s">
        <v>12</v>
      </c>
      <c r="B6" s="8">
        <v>0</v>
      </c>
      <c r="C6" s="6">
        <f t="shared" ref="C6:C15" si="0">+B6/$B$16</f>
        <v>0</v>
      </c>
      <c r="D6" s="5">
        <f t="shared" ref="D6:D19" si="1">+B6/$B$20</f>
        <v>0</v>
      </c>
    </row>
    <row r="7" spans="1:8" x14ac:dyDescent="0.25">
      <c r="A7" s="7" t="s">
        <v>11</v>
      </c>
      <c r="B7" s="31">
        <v>0</v>
      </c>
      <c r="C7" s="6">
        <f t="shared" si="0"/>
        <v>0</v>
      </c>
      <c r="D7" s="5">
        <f>+B7/$B$20</f>
        <v>0</v>
      </c>
    </row>
    <row r="8" spans="1:8" x14ac:dyDescent="0.25">
      <c r="A8" s="7" t="s">
        <v>10</v>
      </c>
      <c r="B8" s="31">
        <v>0</v>
      </c>
      <c r="C8" s="6">
        <f t="shared" si="0"/>
        <v>0</v>
      </c>
      <c r="D8" s="5">
        <f t="shared" si="1"/>
        <v>0</v>
      </c>
    </row>
    <row r="9" spans="1:8" x14ac:dyDescent="0.25">
      <c r="A9" s="7" t="s">
        <v>9</v>
      </c>
      <c r="B9" s="8">
        <v>1306133063</v>
      </c>
      <c r="C9" s="6">
        <f t="shared" si="0"/>
        <v>0.58825229022762415</v>
      </c>
      <c r="D9" s="5">
        <f t="shared" si="1"/>
        <v>0.63363096067678781</v>
      </c>
    </row>
    <row r="10" spans="1:8" x14ac:dyDescent="0.25">
      <c r="A10" s="7" t="s">
        <v>8</v>
      </c>
      <c r="B10" s="31">
        <v>252311766.91000003</v>
      </c>
      <c r="C10" s="6">
        <f t="shared" si="0"/>
        <v>0.11363541659015947</v>
      </c>
      <c r="D10" s="5">
        <f t="shared" si="1"/>
        <v>0.12240142431586319</v>
      </c>
    </row>
    <row r="11" spans="1:8" x14ac:dyDescent="0.25">
      <c r="A11" s="7" t="s">
        <v>7</v>
      </c>
      <c r="B11" s="8">
        <v>59359321.779999994</v>
      </c>
      <c r="C11" s="6">
        <f t="shared" si="0"/>
        <v>2.6734073252262115E-2</v>
      </c>
      <c r="D11" s="5">
        <f t="shared" si="1"/>
        <v>2.8796380055026573E-2</v>
      </c>
    </row>
    <row r="12" spans="1:8" ht="15.75" thickBot="1" x14ac:dyDescent="0.3">
      <c r="A12" s="7" t="s">
        <v>6</v>
      </c>
      <c r="B12" s="8">
        <v>513883783.5</v>
      </c>
      <c r="C12" s="6">
        <f t="shared" si="0"/>
        <v>0.23144143664841257</v>
      </c>
      <c r="D12" s="5">
        <f>+B12/$B$20</f>
        <v>0.24929517875264706</v>
      </c>
      <c r="G12" s="30"/>
      <c r="H12" s="30"/>
    </row>
    <row r="13" spans="1:8" ht="15.75" thickTop="1" x14ac:dyDescent="0.25">
      <c r="A13" s="32" t="s">
        <v>5</v>
      </c>
      <c r="B13" s="15">
        <v>72676138</v>
      </c>
      <c r="C13" s="14">
        <f t="shared" si="0"/>
        <v>3.2731660988049624E-2</v>
      </c>
      <c r="D13" s="13">
        <f>+B13/$B$20</f>
        <v>3.5256630770412405E-2</v>
      </c>
    </row>
    <row r="14" spans="1:8" x14ac:dyDescent="0.25">
      <c r="A14" s="7" t="s">
        <v>4</v>
      </c>
      <c r="B14" s="8">
        <v>9060010.9299999997</v>
      </c>
      <c r="C14" s="6">
        <f>+B14/$B$16</f>
        <v>4.0804205406289509E-3</v>
      </c>
      <c r="D14" s="5">
        <f>+B14/$B$20</f>
        <v>4.3951903461753932E-3</v>
      </c>
    </row>
    <row r="15" spans="1:8" ht="15.75" thickBot="1" x14ac:dyDescent="0.3">
      <c r="A15" s="12" t="s">
        <v>3</v>
      </c>
      <c r="B15" s="11">
        <v>6937969.1999999993</v>
      </c>
      <c r="C15" s="10">
        <f t="shared" si="0"/>
        <v>3.1247017528632281E-3</v>
      </c>
      <c r="D15" s="9">
        <f>+B15/$B$20</f>
        <v>3.3657459671411474E-3</v>
      </c>
    </row>
    <row r="16" spans="1:8" ht="16.5" thickTop="1" thickBot="1" x14ac:dyDescent="0.3">
      <c r="A16" s="26" t="s">
        <v>20</v>
      </c>
      <c r="B16" s="27">
        <f>SUM(B5:B15)</f>
        <v>2220362053.3199997</v>
      </c>
      <c r="C16" s="28">
        <f>+B16/$B$16</f>
        <v>1</v>
      </c>
      <c r="D16" s="29">
        <f>+B16/$B$20</f>
        <v>1.0771415108840534</v>
      </c>
    </row>
    <row r="17" spans="1:4" ht="15.75" thickTop="1" x14ac:dyDescent="0.25">
      <c r="A17" s="7" t="s">
        <v>2</v>
      </c>
      <c r="B17" s="15">
        <v>105463962.39999999</v>
      </c>
      <c r="C17" s="6">
        <f>+B17/$B$16</f>
        <v>4.7498542970640684E-2</v>
      </c>
      <c r="D17" s="5">
        <f t="shared" si="1"/>
        <v>5.1162652340187041E-2</v>
      </c>
    </row>
    <row r="18" spans="1:4" x14ac:dyDescent="0.25">
      <c r="A18" s="7" t="s">
        <v>19</v>
      </c>
      <c r="B18" s="8">
        <v>6567121.2400000002</v>
      </c>
      <c r="C18" s="6">
        <f>+B18/$B$16</f>
        <v>2.9576803612638321E-3</v>
      </c>
      <c r="D18" s="5">
        <f t="shared" si="1"/>
        <v>3.1858402930438168E-3</v>
      </c>
    </row>
    <row r="19" spans="1:4" ht="15.75" thickBot="1" x14ac:dyDescent="0.3">
      <c r="A19" s="7" t="s">
        <v>1</v>
      </c>
      <c r="B19" s="34">
        <v>46984311.990000002</v>
      </c>
      <c r="C19" s="6">
        <f>+B19/$B$16</f>
        <v>2.1160653470791685E-2</v>
      </c>
      <c r="D19" s="5">
        <f t="shared" si="1"/>
        <v>2.2793018250822441E-2</v>
      </c>
    </row>
    <row r="20" spans="1:4" ht="15.75" thickBot="1" x14ac:dyDescent="0.3">
      <c r="A20" s="4" t="s">
        <v>0</v>
      </c>
      <c r="B20" s="3">
        <f>+B16-SUM(B17:B19)</f>
        <v>2061346657.6899996</v>
      </c>
      <c r="C20" s="2">
        <f>+B20/$B$16</f>
        <v>0.92838312319730376</v>
      </c>
      <c r="D20" s="1">
        <f>+B20/$B$20</f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77B440C376234881654537189C8277" ma:contentTypeVersion="9" ma:contentTypeDescription="Vytvoří nový dokument" ma:contentTypeScope="" ma:versionID="6d0ede99575396e26d86ee197a5118f6">
  <xsd:schema xmlns:xsd="http://www.w3.org/2001/XMLSchema" xmlns:xs="http://www.w3.org/2001/XMLSchema" xmlns:p="http://schemas.microsoft.com/office/2006/metadata/properties" xmlns:ns2="6a04324b-396e-416e-a6fe-f236ff04e6b3" xmlns:ns3="7adf71ba-6145-4f6a-9882-2557f38871c8" targetNamespace="http://schemas.microsoft.com/office/2006/metadata/properties" ma:root="true" ma:fieldsID="4fbe61312c8a1630fcf9452664b84ba5" ns2:_="" ns3:_="">
    <xsd:import namespace="6a04324b-396e-416e-a6fe-f236ff04e6b3"/>
    <xsd:import namespace="7adf71ba-6145-4f6a-9882-2557f38871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4324b-396e-416e-a6fe-f236ff04e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f71ba-6145-4f6a-9882-2557f38871c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737801-89C8-4D88-A492-DCE06976488D}">
  <ds:schemaRefs>
    <ds:schemaRef ds:uri="http://purl.org/dc/dcmitype/"/>
    <ds:schemaRef ds:uri="6a04324b-396e-416e-a6fe-f236ff04e6b3"/>
    <ds:schemaRef ds:uri="7adf71ba-6145-4f6a-9882-2557f38871c8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34EB69-33E5-43F7-BCCF-C069F1695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2E4C-A8A2-46D2-AB9E-980BFDB1D8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04324b-396e-416e-a6fe-f236ff04e6b3"/>
    <ds:schemaRef ds:uri="7adf71ba-6145-4f6a-9882-2557f38871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leden 2020</vt:lpstr>
      <vt:lpstr>únor 2020</vt:lpstr>
      <vt:lpstr>březen 2020</vt:lpstr>
      <vt:lpstr>duben 2020</vt:lpstr>
      <vt:lpstr>květen 2020</vt:lpstr>
      <vt:lpstr>červen 2020</vt:lpstr>
      <vt:lpstr>červenec 2020</vt:lpstr>
      <vt:lpstr>srpen 2020</vt:lpstr>
      <vt:lpstr>září 2020</vt:lpstr>
      <vt:lpstr>říjen 2020</vt:lpstr>
      <vt:lpstr>listopad 2020</vt:lpstr>
      <vt:lpstr>prosinec 2020</vt:lpstr>
    </vt:vector>
  </TitlesOfParts>
  <Company>Finesko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martin.krbec</dc:creator>
  <cp:lastModifiedBy>Ondřej Macků</cp:lastModifiedBy>
  <cp:lastPrinted>2018-03-02T07:40:39Z</cp:lastPrinted>
  <dcterms:created xsi:type="dcterms:W3CDTF">2009-05-19T11:53:15Z</dcterms:created>
  <dcterms:modified xsi:type="dcterms:W3CDTF">2021-01-04T15:09:37Z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0x010100DA77B440C376234881654537189C8277</vt:lpwstr>
  </property>
</Properties>
</file>