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lainvest.sharepoint.com/sites/tym-bo/TESLA - BackOffice Dokumenty (Sharepoint)/Andrea/"/>
    </mc:Choice>
  </mc:AlternateContent>
  <xr:revisionPtr revIDLastSave="143" documentId="8_{B3AEB231-8887-452E-9A96-0B66B35BC953}" xr6:coauthVersionLast="47" xr6:coauthVersionMax="47" xr10:uidLastSave="{4E4BDAB2-B9AF-4BCA-90DA-BDEAC7BD7472}"/>
  <bookViews>
    <workbookView xWindow="-120" yWindow="-120" windowWidth="29040" windowHeight="15840" firstSheet="2" activeTab="11" xr2:uid="{00000000-000D-0000-FFFF-FFFF00000000}"/>
  </bookViews>
  <sheets>
    <sheet name="leden 2021" sheetId="46" r:id="rId1"/>
    <sheet name="únor 2021" sheetId="47" r:id="rId2"/>
    <sheet name="březen 2021" sheetId="48" r:id="rId3"/>
    <sheet name="duben 2021" sheetId="49" r:id="rId4"/>
    <sheet name="květen 2021" sheetId="50" r:id="rId5"/>
    <sheet name="červen 2021" sheetId="51" r:id="rId6"/>
    <sheet name="červenec 2021" sheetId="52" r:id="rId7"/>
    <sheet name="srpen 2021" sheetId="53" r:id="rId8"/>
    <sheet name="září 2021" sheetId="54" r:id="rId9"/>
    <sheet name="říjen 2021" sheetId="55" r:id="rId10"/>
    <sheet name="listopad 2021" sheetId="56" r:id="rId11"/>
    <sheet name="prosinec 2021" sheetId="5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57" l="1"/>
  <c r="C19" i="57" s="1"/>
  <c r="B16" i="56"/>
  <c r="C19" i="56" s="1"/>
  <c r="B20" i="55"/>
  <c r="D20" i="55" s="1"/>
  <c r="B16" i="55"/>
  <c r="C19" i="55" s="1"/>
  <c r="C10" i="55"/>
  <c r="C8" i="55"/>
  <c r="C7" i="55"/>
  <c r="C5" i="55"/>
  <c r="B16" i="54"/>
  <c r="C19" i="54" s="1"/>
  <c r="B16" i="53"/>
  <c r="C5" i="53" s="1"/>
  <c r="C19" i="52"/>
  <c r="B16" i="52"/>
  <c r="B20" i="52" s="1"/>
  <c r="C10" i="52"/>
  <c r="C7" i="52"/>
  <c r="C6" i="52"/>
  <c r="C19" i="51"/>
  <c r="B16" i="51"/>
  <c r="B20" i="51" s="1"/>
  <c r="C8" i="51"/>
  <c r="C7" i="51"/>
  <c r="C6" i="51"/>
  <c r="B16" i="50"/>
  <c r="B20" i="50" s="1"/>
  <c r="B16" i="49"/>
  <c r="B16" i="48"/>
  <c r="B20" i="48" s="1"/>
  <c r="B16" i="47"/>
  <c r="B20" i="47" s="1"/>
  <c r="B16" i="46"/>
  <c r="C19" i="46" s="1"/>
  <c r="C12" i="57" l="1"/>
  <c r="C6" i="57"/>
  <c r="C8" i="57"/>
  <c r="C14" i="57"/>
  <c r="C10" i="57"/>
  <c r="C16" i="57"/>
  <c r="C18" i="57"/>
  <c r="B20" i="57"/>
  <c r="C5" i="57"/>
  <c r="C7" i="57"/>
  <c r="C9" i="57"/>
  <c r="C11" i="57"/>
  <c r="C13" i="57"/>
  <c r="C15" i="57"/>
  <c r="C17" i="57"/>
  <c r="C6" i="56"/>
  <c r="C8" i="56"/>
  <c r="C10" i="56"/>
  <c r="C12" i="56"/>
  <c r="C14" i="56"/>
  <c r="B20" i="56"/>
  <c r="D16" i="56" s="1"/>
  <c r="C5" i="56"/>
  <c r="C7" i="56"/>
  <c r="C9" i="56"/>
  <c r="C11" i="56"/>
  <c r="C13" i="56"/>
  <c r="C15" i="56"/>
  <c r="C16" i="56"/>
  <c r="C18" i="56"/>
  <c r="C17" i="56"/>
  <c r="C13" i="55"/>
  <c r="C15" i="55"/>
  <c r="D12" i="55"/>
  <c r="D10" i="55"/>
  <c r="C6" i="55"/>
  <c r="D8" i="55"/>
  <c r="C11" i="55"/>
  <c r="C14" i="55"/>
  <c r="C16" i="55"/>
  <c r="D6" i="55"/>
  <c r="C9" i="55"/>
  <c r="C12" i="55"/>
  <c r="D14" i="55"/>
  <c r="C18" i="55"/>
  <c r="D17" i="55"/>
  <c r="D19" i="55"/>
  <c r="D16" i="55"/>
  <c r="D18" i="55"/>
  <c r="C20" i="55"/>
  <c r="D5" i="55"/>
  <c r="D7" i="55"/>
  <c r="D9" i="55"/>
  <c r="D11" i="55"/>
  <c r="D13" i="55"/>
  <c r="D15" i="55"/>
  <c r="C17" i="55"/>
  <c r="C6" i="54"/>
  <c r="C10" i="54"/>
  <c r="C12" i="54"/>
  <c r="C16" i="54"/>
  <c r="C18" i="54"/>
  <c r="B20" i="54"/>
  <c r="D16" i="54" s="1"/>
  <c r="C8" i="54"/>
  <c r="C14" i="54"/>
  <c r="C5" i="54"/>
  <c r="C7" i="54"/>
  <c r="C9" i="54"/>
  <c r="C11" i="54"/>
  <c r="C13" i="54"/>
  <c r="C15" i="54"/>
  <c r="C17" i="54"/>
  <c r="C12" i="53"/>
  <c r="C8" i="53"/>
  <c r="C19" i="53"/>
  <c r="B20" i="53"/>
  <c r="D16" i="53" s="1"/>
  <c r="C18" i="53"/>
  <c r="C16" i="53"/>
  <c r="C14" i="53"/>
  <c r="C10" i="53"/>
  <c r="C6" i="53"/>
  <c r="C17" i="53"/>
  <c r="C15" i="53"/>
  <c r="C13" i="53"/>
  <c r="C11" i="53"/>
  <c r="C9" i="53"/>
  <c r="C7" i="53"/>
  <c r="C11" i="52"/>
  <c r="C12" i="52"/>
  <c r="C8" i="52"/>
  <c r="C14" i="52"/>
  <c r="C15" i="52"/>
  <c r="C5" i="52"/>
  <c r="C9" i="52"/>
  <c r="C13" i="52"/>
  <c r="C17" i="52"/>
  <c r="D20" i="52"/>
  <c r="D13" i="52"/>
  <c r="D9" i="52"/>
  <c r="D16" i="52"/>
  <c r="C20" i="52"/>
  <c r="D14" i="52"/>
  <c r="D12" i="52"/>
  <c r="D10" i="52"/>
  <c r="D8" i="52"/>
  <c r="D6" i="52"/>
  <c r="D17" i="52"/>
  <c r="D15" i="52"/>
  <c r="D11" i="52"/>
  <c r="D7" i="52"/>
  <c r="D5" i="52"/>
  <c r="D18" i="52"/>
  <c r="D19" i="52"/>
  <c r="C16" i="52"/>
  <c r="C18" i="52"/>
  <c r="C10" i="51"/>
  <c r="C11" i="51"/>
  <c r="C12" i="51"/>
  <c r="C15" i="51"/>
  <c r="C14" i="51"/>
  <c r="C5" i="51"/>
  <c r="C9" i="51"/>
  <c r="C13" i="51"/>
  <c r="C17" i="51"/>
  <c r="D20" i="51"/>
  <c r="D15" i="51"/>
  <c r="D9" i="51"/>
  <c r="D16" i="51"/>
  <c r="C20" i="51"/>
  <c r="D14" i="51"/>
  <c r="D12" i="51"/>
  <c r="D10" i="51"/>
  <c r="D8" i="51"/>
  <c r="D6" i="51"/>
  <c r="D17" i="51"/>
  <c r="D13" i="51"/>
  <c r="D11" i="51"/>
  <c r="D7" i="51"/>
  <c r="D5" i="51"/>
  <c r="D18" i="51"/>
  <c r="D19" i="51"/>
  <c r="C16" i="51"/>
  <c r="C18" i="51"/>
  <c r="C8" i="50"/>
  <c r="C11" i="50"/>
  <c r="C12" i="50"/>
  <c r="C7" i="50"/>
  <c r="C15" i="50"/>
  <c r="C5" i="50"/>
  <c r="C9" i="50"/>
  <c r="C13" i="50"/>
  <c r="C17" i="50"/>
  <c r="C6" i="50"/>
  <c r="C10" i="50"/>
  <c r="C14" i="50"/>
  <c r="C19" i="50"/>
  <c r="D20" i="50"/>
  <c r="C20" i="50"/>
  <c r="D14" i="50"/>
  <c r="D12" i="50"/>
  <c r="D10" i="50"/>
  <c r="D8" i="50"/>
  <c r="D6" i="50"/>
  <c r="D17" i="50"/>
  <c r="D15" i="50"/>
  <c r="D13" i="50"/>
  <c r="D9" i="50"/>
  <c r="D7" i="50"/>
  <c r="D16" i="50"/>
  <c r="D19" i="50"/>
  <c r="D11" i="50"/>
  <c r="D5" i="50"/>
  <c r="D18" i="50"/>
  <c r="C16" i="50"/>
  <c r="C18" i="50"/>
  <c r="B20" i="49"/>
  <c r="C17" i="49"/>
  <c r="C19" i="49"/>
  <c r="C6" i="49"/>
  <c r="C8" i="49"/>
  <c r="C10" i="49"/>
  <c r="C12" i="49"/>
  <c r="C14" i="49"/>
  <c r="C16" i="49"/>
  <c r="C18" i="49"/>
  <c r="C5" i="49"/>
  <c r="C7" i="49"/>
  <c r="C9" i="49"/>
  <c r="C11" i="49"/>
  <c r="C13" i="49"/>
  <c r="C15" i="49"/>
  <c r="C8" i="48"/>
  <c r="C12" i="48"/>
  <c r="C19" i="48"/>
  <c r="C5" i="48"/>
  <c r="C9" i="48"/>
  <c r="C13" i="48"/>
  <c r="C16" i="48"/>
  <c r="C6" i="48"/>
  <c r="C10" i="48"/>
  <c r="C14" i="48"/>
  <c r="C17" i="48"/>
  <c r="C7" i="48"/>
  <c r="C11" i="48"/>
  <c r="C15" i="48"/>
  <c r="C18" i="48"/>
  <c r="D20" i="48"/>
  <c r="C20" i="48"/>
  <c r="D19" i="48"/>
  <c r="D17" i="48"/>
  <c r="D15" i="48"/>
  <c r="D13" i="48"/>
  <c r="D11" i="48"/>
  <c r="D9" i="48"/>
  <c r="D7" i="48"/>
  <c r="D5" i="48"/>
  <c r="D18" i="48"/>
  <c r="D16" i="48"/>
  <c r="D14" i="48"/>
  <c r="D12" i="48"/>
  <c r="D10" i="48"/>
  <c r="D8" i="48"/>
  <c r="D6" i="48"/>
  <c r="C15" i="47"/>
  <c r="C10" i="47"/>
  <c r="C6" i="47"/>
  <c r="C7" i="47"/>
  <c r="C12" i="47"/>
  <c r="C19" i="47"/>
  <c r="C11" i="47"/>
  <c r="C8" i="47"/>
  <c r="C14" i="47"/>
  <c r="C5" i="47"/>
  <c r="C9" i="47"/>
  <c r="C13" i="47"/>
  <c r="C17" i="47"/>
  <c r="D20" i="47"/>
  <c r="C20" i="47"/>
  <c r="D14" i="47"/>
  <c r="D12" i="47"/>
  <c r="D10" i="47"/>
  <c r="D8" i="47"/>
  <c r="D6" i="47"/>
  <c r="D17" i="47"/>
  <c r="D15" i="47"/>
  <c r="D13" i="47"/>
  <c r="D11" i="47"/>
  <c r="D9" i="47"/>
  <c r="D7" i="47"/>
  <c r="D5" i="47"/>
  <c r="D18" i="47"/>
  <c r="D16" i="47"/>
  <c r="D19" i="47"/>
  <c r="C16" i="47"/>
  <c r="C18" i="47"/>
  <c r="C6" i="46"/>
  <c r="C8" i="46"/>
  <c r="C10" i="46"/>
  <c r="C12" i="46"/>
  <c r="C14" i="46"/>
  <c r="C18" i="46"/>
  <c r="C5" i="46"/>
  <c r="C9" i="46"/>
  <c r="C13" i="46"/>
  <c r="C15" i="46"/>
  <c r="C16" i="46"/>
  <c r="B20" i="46"/>
  <c r="D16" i="46" s="1"/>
  <c r="C7" i="46"/>
  <c r="C11" i="46"/>
  <c r="C17" i="46"/>
  <c r="D20" i="57" l="1"/>
  <c r="D15" i="57"/>
  <c r="D13" i="57"/>
  <c r="D11" i="57"/>
  <c r="D9" i="57"/>
  <c r="D7" i="57"/>
  <c r="D5" i="57"/>
  <c r="C20" i="57"/>
  <c r="D18" i="57"/>
  <c r="D14" i="57"/>
  <c r="D12" i="57"/>
  <c r="D10" i="57"/>
  <c r="D8" i="57"/>
  <c r="D6" i="57"/>
  <c r="D19" i="57"/>
  <c r="D17" i="57"/>
  <c r="D16" i="57"/>
  <c r="D20" i="56"/>
  <c r="D15" i="56"/>
  <c r="D13" i="56"/>
  <c r="D11" i="56"/>
  <c r="D9" i="56"/>
  <c r="D7" i="56"/>
  <c r="D5" i="56"/>
  <c r="D12" i="56"/>
  <c r="D10" i="56"/>
  <c r="D8" i="56"/>
  <c r="D6" i="56"/>
  <c r="D19" i="56"/>
  <c r="D17" i="56"/>
  <c r="C20" i="56"/>
  <c r="D18" i="56"/>
  <c r="D14" i="56"/>
  <c r="D20" i="54"/>
  <c r="D15" i="54"/>
  <c r="D13" i="54"/>
  <c r="D11" i="54"/>
  <c r="D9" i="54"/>
  <c r="D7" i="54"/>
  <c r="D5" i="54"/>
  <c r="C20" i="54"/>
  <c r="D18" i="54"/>
  <c r="D17" i="54"/>
  <c r="D14" i="54"/>
  <c r="D12" i="54"/>
  <c r="D10" i="54"/>
  <c r="D8" i="54"/>
  <c r="D6" i="54"/>
  <c r="D19" i="54"/>
  <c r="D18" i="53"/>
  <c r="C20" i="53"/>
  <c r="D9" i="53"/>
  <c r="D13" i="53"/>
  <c r="D20" i="53"/>
  <c r="D17" i="53"/>
  <c r="D19" i="53"/>
  <c r="D5" i="53"/>
  <c r="D6" i="53"/>
  <c r="D8" i="53"/>
  <c r="D10" i="53"/>
  <c r="D12" i="53"/>
  <c r="D14" i="53"/>
  <c r="D7" i="53"/>
  <c r="D11" i="53"/>
  <c r="D15" i="53"/>
  <c r="D20" i="49"/>
  <c r="C20" i="49"/>
  <c r="D18" i="49"/>
  <c r="D14" i="49"/>
  <c r="D12" i="49"/>
  <c r="D10" i="49"/>
  <c r="D8" i="49"/>
  <c r="D6" i="49"/>
  <c r="D15" i="49"/>
  <c r="D13" i="49"/>
  <c r="D11" i="49"/>
  <c r="D9" i="49"/>
  <c r="D7" i="49"/>
  <c r="D5" i="49"/>
  <c r="D19" i="49"/>
  <c r="D17" i="49"/>
  <c r="D16" i="49"/>
  <c r="D20" i="46"/>
  <c r="D15" i="46"/>
  <c r="D13" i="46"/>
  <c r="D11" i="46"/>
  <c r="D9" i="46"/>
  <c r="D7" i="46"/>
  <c r="D5" i="46"/>
  <c r="D12" i="46"/>
  <c r="D8" i="46"/>
  <c r="D19" i="46"/>
  <c r="C20" i="46"/>
  <c r="D18" i="46"/>
  <c r="D14" i="46"/>
  <c r="D10" i="46"/>
  <c r="D6" i="46"/>
  <c r="D17" i="46"/>
</calcChain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<sst xmlns="http://schemas.openxmlformats.org/spreadsheetml/2006/main" count="276" uniqueCount="33">
  <si>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</si>
  <si>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</si>
  <si>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</si>
  <si>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</si>
  <si>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</si>
  <si>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</si>
  <si>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</si>
  <si>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</si>
  <si>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</si>
  <si>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</si>
  <si>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</si>
  <si>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</si>
  <si>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</si>
  <si>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</si>
  <si>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</si>
  <si>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</si>
  <si>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</si>
  <si>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</si>
  <si>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</si>
  <si>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</si>
  <si>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</si>
  <si>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31.1.2021</t>
  </si>
  <si>
    <t>Přehled rozdělení majetku k 28.2.2021</t>
  </si>
  <si>
    <t>Přehled rozdělení majetku k 31.3.2021</t>
  </si>
  <si>
    <t>Přehled rozdělení majetku k 30.4.2021</t>
  </si>
  <si>
    <t>Přehled rozdělení majetku k 31.5.2021</t>
  </si>
  <si>
    <t>Přehled rozdělení majetku k 30.6.2021</t>
  </si>
  <si>
    <t>Přehled rozdělení majetku k 31.7.2021</t>
  </si>
  <si>
    <t>Přehled rozdělení majetku k 31.8.2021</t>
  </si>
  <si>
    <t>Přehled rozdělení majetku k 30.9.2021</t>
  </si>
  <si>
    <t>Přehled rozdělení majetku k 31.10.2021</t>
  </si>
  <si>
    <t>Přehled rozdělení majetku k 30.11.2021</t>
  </si>
  <si>
    <t>Přehled rozdělení majetku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</si>
</sst>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</font>
    <font>
      <b/>
      <sz val="10"/>
      <name val="Arial"/>
    </font>
    <font>
      <b/>
      <sz val="10"/>
      <color indexed="12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10" fontId="1" fillId="0" borderId="1" xfId="2" applyNumberFormat="1" applyFont="1" applyBorder="1"/>
    <xf numFmtId="10" fontId="1" fillId="0" borderId="2" xfId="2" applyNumberFormat="1" applyFont="1" applyBorder="1"/>
    <xf numFmtId="4" fontId="1" fillId="0" borderId="3" xfId="0" applyNumberFormat="1" applyFont="1" applyBorder="1"/>
    <xf numFmtId="0" fontId="1" fillId="0" borderId="4" xfId="0" applyFont="1" applyBorder="1"/>
    <xf numFmtId="10" fontId="5" fillId="0" borderId="5" xfId="2" applyNumberFormat="1" applyBorder="1"/>
    <xf numFmtId="10" fontId="5" fillId="0" borderId="0" xfId="2" applyNumberFormat="1"/>
    <xf numFmtId="0" fontId="0" fillId="0" borderId="7" xfId="0" applyBorder="1"/>
    <xf numFmtId="4" fontId="0" fillId="0" borderId="6" xfId="0" applyNumberFormat="1" applyBorder="1"/>
    <xf numFmtId="10" fontId="5" fillId="0" borderId="8" xfId="2" applyNumberFormat="1" applyBorder="1"/>
    <xf numFmtId="10" fontId="5" fillId="0" borderId="9" xfId="2" applyNumberFormat="1" applyBorder="1"/>
    <xf numFmtId="4" fontId="0" fillId="0" borderId="10" xfId="0" applyNumberFormat="1" applyBorder="1"/>
    <xf numFmtId="0" fontId="0" fillId="0" borderId="11" xfId="0" applyBorder="1"/>
    <xf numFmtId="10" fontId="5" fillId="0" borderId="12" xfId="2" applyNumberFormat="1" applyBorder="1"/>
    <xf numFmtId="10" fontId="5" fillId="0" borderId="13" xfId="2" applyNumberFormat="1" applyBorder="1"/>
    <xf numFmtId="4" fontId="0" fillId="0" borderId="14" xfId="0" applyNumberForma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11" xfId="0" applyFont="1" applyBorder="1"/>
    <xf numFmtId="4" fontId="6" fillId="0" borderId="10" xfId="0" applyNumberFormat="1" applyFont="1" applyBorder="1"/>
    <xf numFmtId="10" fontId="6" fillId="0" borderId="9" xfId="2" applyNumberFormat="1" applyFont="1" applyBorder="1"/>
    <xf numFmtId="10" fontId="6" fillId="0" borderId="8" xfId="2" applyNumberFormat="1" applyFont="1" applyBorder="1"/>
    <xf numFmtId="4" fontId="0" fillId="0" borderId="0" xfId="0" applyNumberFormat="1"/>
    <xf numFmtId="4" fontId="0" fillId="0" borderId="6" xfId="0" applyNumberFormat="1" applyBorder="1" applyAlignment="1">
      <alignment horizontal="right"/>
    </xf>
    <xf numFmtId="0" fontId="0" fillId="0" borderId="23" xfId="0" applyBorder="1"/>
    <xf numFmtId="4" fontId="0" fillId="0" borderId="21" xfId="0" applyNumberFormat="1" applyBorder="1" applyAlignment="1">
      <alignment horizontal="right"/>
    </xf>
    <xf numFmtId="4" fontId="0" fillId="0" borderId="17" xfId="0" applyNumberFormat="1" applyBorder="1"/>
    <xf numFmtId="0" fontId="7" fillId="0" borderId="0" xfId="0" applyFont="1"/>
    <xf numFmtId="0" fontId="8" fillId="0" borderId="0" xfId="0" applyFont="1"/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0" fontId="0" fillId="0" borderId="0" xfId="2" applyNumberFormat="1" applyFont="1"/>
    <xf numFmtId="10" fontId="0" fillId="0" borderId="5" xfId="2" applyNumberFormat="1" applyFont="1" applyBorder="1"/>
    <xf numFmtId="10" fontId="0" fillId="0" borderId="13" xfId="2" applyNumberFormat="1" applyFont="1" applyBorder="1"/>
    <xf numFmtId="10" fontId="0" fillId="0" borderId="12" xfId="2" applyNumberFormat="1" applyFont="1" applyBorder="1"/>
    <xf numFmtId="10" fontId="0" fillId="0" borderId="9" xfId="2" applyNumberFormat="1" applyFont="1" applyBorder="1"/>
    <xf numFmtId="10" fontId="0" fillId="0" borderId="8" xfId="2" applyNumberFormat="1" applyFont="1" applyBorder="1"/>
    <xf numFmtId="0" fontId="9" fillId="0" borderId="4" xfId="0" applyFont="1" applyBorder="1"/>
    <xf numFmtId="4" fontId="9" fillId="0" borderId="3" xfId="0" applyNumberFormat="1" applyFont="1" applyBorder="1"/>
    <xf numFmtId="10" fontId="9" fillId="0" borderId="2" xfId="2" applyNumberFormat="1" applyFont="1" applyBorder="1"/>
    <xf numFmtId="10" fontId="9" fillId="0" borderId="1" xfId="2" applyNumberFormat="1" applyFont="1" applyBorder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9614-5505-4E08-ABCB-9BE668D05377}">
  <dimension ref="A1:H20"/>
  <sheetViews>
    <sheetView workbookViewId="0">
      <selection activeCell="G18" sqref="G18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21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1306260113</v>
      </c>
      <c r="C9" s="6">
        <f t="shared" si="0"/>
        <v>0.57723076552541497</v>
      </c>
      <c r="D9" s="5">
        <f t="shared" si="1"/>
        <v>0.61844454595698772</v>
      </c>
    </row>
    <row r="10" spans="1:8" x14ac:dyDescent="0.25">
      <c r="A10" s="7" t="s">
        <v>8</v>
      </c>
      <c r="B10" s="31">
        <v>258875522.97999999</v>
      </c>
      <c r="C10" s="6">
        <f t="shared" si="0"/>
        <v>0.11439598807189297</v>
      </c>
      <c r="D10" s="5">
        <f t="shared" si="1"/>
        <v>0.12256376327763124</v>
      </c>
    </row>
    <row r="11" spans="1:8" x14ac:dyDescent="0.25">
      <c r="A11" s="7" t="s">
        <v>7</v>
      </c>
      <c r="B11" s="8">
        <v>101809945.95999999</v>
      </c>
      <c r="C11" s="6">
        <f t="shared" si="0"/>
        <v>4.498938033836445E-2</v>
      </c>
      <c r="D11" s="5">
        <f t="shared" si="1"/>
        <v>4.8201583418583382E-2</v>
      </c>
    </row>
    <row r="12" spans="1:8" ht="15.75" thickBot="1" x14ac:dyDescent="0.3">
      <c r="A12" s="7" t="s">
        <v>6</v>
      </c>
      <c r="B12" s="8">
        <v>499259089.24000001</v>
      </c>
      <c r="C12" s="6">
        <f t="shared" si="0"/>
        <v>0.22062045943947972</v>
      </c>
      <c r="D12" s="5">
        <f>+B12/$B$20</f>
        <v>0.23637257058306199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3.2115275017335465E-2</v>
      </c>
      <c r="D13" s="13">
        <f>+B13/$B$20</f>
        <v>3.4408278045092069E-2</v>
      </c>
    </row>
    <row r="14" spans="1:8" x14ac:dyDescent="0.25">
      <c r="A14" s="7" t="s">
        <v>4</v>
      </c>
      <c r="B14" s="8">
        <v>14378851.040000001</v>
      </c>
      <c r="C14" s="6">
        <f>+B14/$B$16</f>
        <v>6.3539528694122422E-3</v>
      </c>
      <c r="D14" s="5">
        <f>+B14/$B$20</f>
        <v>6.8076196419969547E-3</v>
      </c>
    </row>
    <row r="15" spans="1:8" ht="15.75" thickBot="1" x14ac:dyDescent="0.3">
      <c r="A15" s="12" t="s">
        <v>3</v>
      </c>
      <c r="B15" s="11">
        <v>9717628.9600000009</v>
      </c>
      <c r="C15" s="10">
        <f t="shared" si="0"/>
        <v>4.2941787381000299E-3</v>
      </c>
      <c r="D15" s="9">
        <f>+B15/$B$20</f>
        <v>4.6007794084314008E-3</v>
      </c>
    </row>
    <row r="16" spans="1:8" ht="16.5" thickTop="1" thickBot="1" x14ac:dyDescent="0.3">
      <c r="A16" s="26" t="s">
        <v>20</v>
      </c>
      <c r="B16" s="27">
        <f>SUM(B5:B15)</f>
        <v>2262977289.1800003</v>
      </c>
      <c r="C16" s="28">
        <f>+B16/$B$16</f>
        <v>1</v>
      </c>
      <c r="D16" s="29">
        <f>+B16/$B$20</f>
        <v>1.0713991403317848</v>
      </c>
    </row>
    <row r="17" spans="1:4" ht="15.75" thickTop="1" x14ac:dyDescent="0.25">
      <c r="A17" s="7" t="s">
        <v>2</v>
      </c>
      <c r="B17" s="15">
        <v>101065495.18000001</v>
      </c>
      <c r="C17" s="6">
        <f>+B17/$B$16</f>
        <v>4.4660410717874029E-2</v>
      </c>
      <c r="D17" s="5">
        <f t="shared" si="1"/>
        <v>4.7849125649994668E-2</v>
      </c>
    </row>
    <row r="18" spans="1:4" x14ac:dyDescent="0.25">
      <c r="A18" s="7" t="s">
        <v>19</v>
      </c>
      <c r="B18" s="8">
        <v>7010757.9199999999</v>
      </c>
      <c r="C18" s="6">
        <f>+B18/$B$16</f>
        <v>3.0980239852695908E-3</v>
      </c>
      <c r="D18" s="5">
        <f t="shared" si="1"/>
        <v>3.3192202345450898E-3</v>
      </c>
    </row>
    <row r="19" spans="1:4" ht="15.75" thickBot="1" x14ac:dyDescent="0.3">
      <c r="A19" s="7" t="s">
        <v>1</v>
      </c>
      <c r="B19" s="34">
        <v>42730880.260000005</v>
      </c>
      <c r="C19" s="6">
        <f>+B19/$B$16</f>
        <v>1.8882593503836587E-2</v>
      </c>
      <c r="D19" s="5">
        <f t="shared" si="1"/>
        <v>2.0230794447245067E-2</v>
      </c>
    </row>
    <row r="20" spans="1:4" ht="15.75" thickBot="1" x14ac:dyDescent="0.3">
      <c r="A20" s="4" t="s">
        <v>0</v>
      </c>
      <c r="B20" s="3">
        <f>+B16-SUM(B17:B19)</f>
        <v>2112170155.8200002</v>
      </c>
      <c r="C20" s="2">
        <f>+B20/$B$16</f>
        <v>0.93335897179301974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B990-987E-4A8D-8AC8-E4C338159C80}">
  <dimension ref="A1:H20"/>
  <sheetViews>
    <sheetView topLeftCell="A10"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6" max="6" width="8.85546875" bestFit="1" customWidth="1"/>
    <col min="7" max="7" width="12.42578125" bestFit="1" customWidth="1"/>
  </cols>
  <sheetData>
    <row r="1" spans="1:8" x14ac:dyDescent="0.25">
      <c r="A1" s="35" t="s">
        <v>30</v>
      </c>
    </row>
    <row r="2" spans="1:8" ht="15.75" thickBot="1" x14ac:dyDescent="0.3">
      <c r="A2" s="36"/>
    </row>
    <row r="3" spans="1:8" x14ac:dyDescent="0.25">
      <c r="A3" s="23"/>
      <c r="B3" s="37"/>
      <c r="C3" s="38" t="s">
        <v>17</v>
      </c>
      <c r="D3" s="39" t="s">
        <v>17</v>
      </c>
    </row>
    <row r="4" spans="1:8" ht="15.75" thickBot="1" x14ac:dyDescent="0.3">
      <c r="A4" s="40" t="s">
        <v>16</v>
      </c>
      <c r="B4" s="41" t="s">
        <v>15</v>
      </c>
      <c r="C4" s="42" t="s">
        <v>18</v>
      </c>
      <c r="D4" s="43" t="s">
        <v>14</v>
      </c>
    </row>
    <row r="5" spans="1:8" x14ac:dyDescent="0.25">
      <c r="A5" s="7" t="s">
        <v>13</v>
      </c>
      <c r="B5" s="33">
        <v>0</v>
      </c>
      <c r="C5" s="44">
        <f t="shared" ref="C5:C20" si="0">+B5/$B$16</f>
        <v>0</v>
      </c>
      <c r="D5" s="45">
        <f t="shared" ref="D5:D20" si="1">+B5/$B$20</f>
        <v>0</v>
      </c>
    </row>
    <row r="6" spans="1:8" x14ac:dyDescent="0.25">
      <c r="A6" s="7" t="s">
        <v>12</v>
      </c>
      <c r="B6" s="8">
        <v>0</v>
      </c>
      <c r="C6" s="44">
        <f t="shared" si="0"/>
        <v>0</v>
      </c>
      <c r="D6" s="45">
        <f t="shared" si="1"/>
        <v>0</v>
      </c>
    </row>
    <row r="7" spans="1:8" x14ac:dyDescent="0.25">
      <c r="A7" s="7" t="s">
        <v>11</v>
      </c>
      <c r="B7" s="31">
        <v>0</v>
      </c>
      <c r="C7" s="44">
        <f t="shared" si="0"/>
        <v>0</v>
      </c>
      <c r="D7" s="45">
        <f t="shared" si="1"/>
        <v>0</v>
      </c>
    </row>
    <row r="8" spans="1:8" x14ac:dyDescent="0.25">
      <c r="A8" s="7" t="s">
        <v>10</v>
      </c>
      <c r="B8" s="31">
        <v>0</v>
      </c>
      <c r="C8" s="44">
        <f t="shared" si="0"/>
        <v>0</v>
      </c>
      <c r="D8" s="45">
        <f t="shared" si="1"/>
        <v>0</v>
      </c>
    </row>
    <row r="9" spans="1:8" x14ac:dyDescent="0.25">
      <c r="A9" s="7" t="s">
        <v>9</v>
      </c>
      <c r="B9" s="8">
        <v>1300918673</v>
      </c>
      <c r="C9" s="44">
        <f t="shared" si="0"/>
        <v>0.60028754698565701</v>
      </c>
      <c r="D9" s="45">
        <f t="shared" si="1"/>
        <v>0.6534225640978788</v>
      </c>
    </row>
    <row r="10" spans="1:8" x14ac:dyDescent="0.25">
      <c r="A10" s="7" t="s">
        <v>8</v>
      </c>
      <c r="B10" s="31">
        <v>302395561.09000003</v>
      </c>
      <c r="C10" s="44">
        <f t="shared" si="0"/>
        <v>0.13953546317192997</v>
      </c>
      <c r="D10" s="45">
        <f t="shared" si="1"/>
        <v>0.15188657600216071</v>
      </c>
    </row>
    <row r="11" spans="1:8" x14ac:dyDescent="0.25">
      <c r="A11" s="7" t="s">
        <v>7</v>
      </c>
      <c r="B11" s="8">
        <v>50669744.629999995</v>
      </c>
      <c r="C11" s="44">
        <f t="shared" si="0"/>
        <v>2.3380721133159078E-2</v>
      </c>
      <c r="D11" s="45">
        <f t="shared" si="1"/>
        <v>2.5450287666306196E-2</v>
      </c>
    </row>
    <row r="12" spans="1:8" ht="15.75" thickBot="1" x14ac:dyDescent="0.3">
      <c r="A12" s="7" t="s">
        <v>6</v>
      </c>
      <c r="B12" s="8">
        <v>400316675.63999999</v>
      </c>
      <c r="C12" s="44">
        <f t="shared" si="0"/>
        <v>0.18471955259372969</v>
      </c>
      <c r="D12" s="45">
        <f t="shared" si="1"/>
        <v>0.20107017761887999</v>
      </c>
      <c r="G12" s="30"/>
      <c r="H12" s="30"/>
    </row>
    <row r="13" spans="1:8" ht="15.75" thickTop="1" x14ac:dyDescent="0.25">
      <c r="A13" s="32" t="s">
        <v>5</v>
      </c>
      <c r="B13" s="15">
        <v>99315788.489999995</v>
      </c>
      <c r="C13" s="46">
        <f t="shared" si="0"/>
        <v>4.5827638796301945E-2</v>
      </c>
      <c r="D13" s="47">
        <f t="shared" si="1"/>
        <v>4.9884115369707202E-2</v>
      </c>
    </row>
    <row r="14" spans="1:8" x14ac:dyDescent="0.25">
      <c r="A14" s="7" t="s">
        <v>4</v>
      </c>
      <c r="B14" s="8">
        <v>4771655.66</v>
      </c>
      <c r="C14" s="44">
        <f t="shared" si="0"/>
        <v>2.2018021038903378E-3</v>
      </c>
      <c r="D14" s="45">
        <f t="shared" si="1"/>
        <v>2.3966966890860797E-3</v>
      </c>
    </row>
    <row r="15" spans="1:8" ht="15.75" thickBot="1" x14ac:dyDescent="0.3">
      <c r="A15" s="12" t="s">
        <v>3</v>
      </c>
      <c r="B15" s="11">
        <v>8771089.6699999999</v>
      </c>
      <c r="C15" s="48">
        <f t="shared" si="0"/>
        <v>4.0472752153320321E-3</v>
      </c>
      <c r="D15" s="49">
        <f t="shared" si="1"/>
        <v>4.4055235896393484E-3</v>
      </c>
    </row>
    <row r="16" spans="1:8" ht="16.5" thickTop="1" thickBot="1" x14ac:dyDescent="0.3">
      <c r="A16" s="26" t="s">
        <v>20</v>
      </c>
      <c r="B16" s="27">
        <f>SUM(B5:B15)</f>
        <v>2167159188.1799998</v>
      </c>
      <c r="C16" s="28">
        <f t="shared" si="0"/>
        <v>1</v>
      </c>
      <c r="D16" s="29">
        <f t="shared" si="1"/>
        <v>1.0885159410336582</v>
      </c>
    </row>
    <row r="17" spans="1:4" ht="15.75" thickTop="1" x14ac:dyDescent="0.25">
      <c r="A17" s="7" t="s">
        <v>2</v>
      </c>
      <c r="B17" s="15">
        <v>132217479.69000001</v>
      </c>
      <c r="C17" s="44">
        <f t="shared" si="0"/>
        <v>6.1009583611177851E-2</v>
      </c>
      <c r="D17" s="45">
        <f t="shared" si="1"/>
        <v>6.640990431659291E-2</v>
      </c>
    </row>
    <row r="18" spans="1:4" x14ac:dyDescent="0.25">
      <c r="A18" s="7" t="s">
        <v>19</v>
      </c>
      <c r="B18" s="8">
        <v>6972341.8799999999</v>
      </c>
      <c r="C18" s="44">
        <f t="shared" si="0"/>
        <v>3.217272601859689E-3</v>
      </c>
      <c r="D18" s="45">
        <f t="shared" si="1"/>
        <v>3.5020525137751056E-3</v>
      </c>
    </row>
    <row r="19" spans="1:4" ht="15.75" thickBot="1" x14ac:dyDescent="0.3">
      <c r="A19" s="7" t="s">
        <v>1</v>
      </c>
      <c r="B19" s="34">
        <v>37039232.759999998</v>
      </c>
      <c r="C19" s="44">
        <f t="shared" si="0"/>
        <v>1.7091145386096851E-2</v>
      </c>
      <c r="D19" s="45">
        <f t="shared" si="1"/>
        <v>1.8603984203290277E-2</v>
      </c>
    </row>
    <row r="20" spans="1:4" ht="15.75" thickBot="1" x14ac:dyDescent="0.3">
      <c r="A20" s="50" t="s">
        <v>0</v>
      </c>
      <c r="B20" s="51">
        <f>+B16-SUM(B17:B19)</f>
        <v>1990930133.8499999</v>
      </c>
      <c r="C20" s="52">
        <f t="shared" si="0"/>
        <v>0.91868199840086562</v>
      </c>
      <c r="D20" s="53">
        <f t="shared" si="1"/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13DF6-89F4-48C9-B81E-D7218C170930}">
  <dimension ref="A1:H20"/>
  <sheetViews>
    <sheetView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6" max="6" width="8.85546875" bestFit="1" customWidth="1"/>
    <col min="7" max="7" width="12.42578125" bestFit="1" customWidth="1"/>
  </cols>
  <sheetData>
    <row r="1" spans="1:8" x14ac:dyDescent="0.25">
      <c r="A1" s="35" t="s">
        <v>31</v>
      </c>
    </row>
    <row r="2" spans="1:8" ht="15.75" thickBot="1" x14ac:dyDescent="0.3">
      <c r="A2" s="36"/>
    </row>
    <row r="3" spans="1:8" x14ac:dyDescent="0.25">
      <c r="A3" s="23"/>
      <c r="B3" s="37"/>
      <c r="C3" s="38" t="s">
        <v>17</v>
      </c>
      <c r="D3" s="39" t="s">
        <v>17</v>
      </c>
    </row>
    <row r="4" spans="1:8" ht="15.75" thickBot="1" x14ac:dyDescent="0.3">
      <c r="A4" s="40" t="s">
        <v>16</v>
      </c>
      <c r="B4" s="41" t="s">
        <v>15</v>
      </c>
      <c r="C4" s="42" t="s">
        <v>18</v>
      </c>
      <c r="D4" s="43" t="s">
        <v>14</v>
      </c>
    </row>
    <row r="5" spans="1:8" x14ac:dyDescent="0.25">
      <c r="A5" s="7" t="s">
        <v>13</v>
      </c>
      <c r="B5" s="33">
        <v>0</v>
      </c>
      <c r="C5" s="44">
        <f t="shared" ref="C5:C20" si="0">+B5/$B$16</f>
        <v>0</v>
      </c>
      <c r="D5" s="45">
        <f t="shared" ref="D5:D20" si="1">+B5/$B$20</f>
        <v>0</v>
      </c>
    </row>
    <row r="6" spans="1:8" x14ac:dyDescent="0.25">
      <c r="A6" s="7" t="s">
        <v>12</v>
      </c>
      <c r="B6" s="8">
        <v>0</v>
      </c>
      <c r="C6" s="44">
        <f t="shared" si="0"/>
        <v>0</v>
      </c>
      <c r="D6" s="45">
        <f t="shared" si="1"/>
        <v>0</v>
      </c>
    </row>
    <row r="7" spans="1:8" x14ac:dyDescent="0.25">
      <c r="A7" s="7" t="s">
        <v>11</v>
      </c>
      <c r="B7" s="31">
        <v>0</v>
      </c>
      <c r="C7" s="44">
        <f t="shared" si="0"/>
        <v>0</v>
      </c>
      <c r="D7" s="45">
        <f t="shared" si="1"/>
        <v>0</v>
      </c>
    </row>
    <row r="8" spans="1:8" x14ac:dyDescent="0.25">
      <c r="A8" s="7" t="s">
        <v>10</v>
      </c>
      <c r="B8" s="31">
        <v>0</v>
      </c>
      <c r="C8" s="44">
        <f t="shared" si="0"/>
        <v>0</v>
      </c>
      <c r="D8" s="45">
        <f t="shared" si="1"/>
        <v>0</v>
      </c>
    </row>
    <row r="9" spans="1:8" x14ac:dyDescent="0.25">
      <c r="A9" s="7" t="s">
        <v>9</v>
      </c>
      <c r="B9" s="8">
        <v>1300918673</v>
      </c>
      <c r="C9" s="44">
        <f t="shared" si="0"/>
        <v>0.60300205313715671</v>
      </c>
      <c r="D9" s="45">
        <f t="shared" si="1"/>
        <v>0.64761073738563046</v>
      </c>
    </row>
    <row r="10" spans="1:8" x14ac:dyDescent="0.25">
      <c r="A10" s="7" t="s">
        <v>8</v>
      </c>
      <c r="B10" s="31">
        <v>304421108.88</v>
      </c>
      <c r="C10" s="44">
        <f t="shared" si="0"/>
        <v>0.14110532616894025</v>
      </c>
      <c r="D10" s="45">
        <f t="shared" si="1"/>
        <v>0.15154396880390392</v>
      </c>
    </row>
    <row r="11" spans="1:8" x14ac:dyDescent="0.25">
      <c r="A11" s="7" t="s">
        <v>7</v>
      </c>
      <c r="B11" s="8">
        <v>39336914.380000003</v>
      </c>
      <c r="C11" s="44">
        <f t="shared" si="0"/>
        <v>1.8233453502915893E-2</v>
      </c>
      <c r="D11" s="45">
        <f t="shared" si="1"/>
        <v>1.9582321829050425E-2</v>
      </c>
    </row>
    <row r="12" spans="1:8" ht="15.75" thickBot="1" x14ac:dyDescent="0.3">
      <c r="A12" s="7" t="s">
        <v>6</v>
      </c>
      <c r="B12" s="8">
        <v>400316675.63999999</v>
      </c>
      <c r="C12" s="44">
        <f t="shared" si="0"/>
        <v>0.1855548562150289</v>
      </c>
      <c r="D12" s="45">
        <f t="shared" si="1"/>
        <v>0.19928177132021582</v>
      </c>
      <c r="G12" s="30"/>
      <c r="H12" s="30"/>
    </row>
    <row r="13" spans="1:8" ht="15.75" thickTop="1" x14ac:dyDescent="0.25">
      <c r="A13" s="32" t="s">
        <v>5</v>
      </c>
      <c r="B13" s="15">
        <v>99225549.659999996</v>
      </c>
      <c r="C13" s="46">
        <f t="shared" si="0"/>
        <v>4.5993044308191663E-2</v>
      </c>
      <c r="D13" s="47">
        <f t="shared" si="1"/>
        <v>4.9395502360359375E-2</v>
      </c>
    </row>
    <row r="14" spans="1:8" x14ac:dyDescent="0.25">
      <c r="A14" s="7" t="s">
        <v>4</v>
      </c>
      <c r="B14" s="8">
        <v>3420811.09</v>
      </c>
      <c r="C14" s="44">
        <f t="shared" si="0"/>
        <v>1.5856149607780708E-3</v>
      </c>
      <c r="D14" s="45">
        <f t="shared" si="1"/>
        <v>1.7029150541310141E-3</v>
      </c>
    </row>
    <row r="15" spans="1:8" ht="15.75" thickBot="1" x14ac:dyDescent="0.3">
      <c r="A15" s="12" t="s">
        <v>3</v>
      </c>
      <c r="B15" s="11">
        <v>9763656.3300000019</v>
      </c>
      <c r="C15" s="48">
        <f t="shared" si="0"/>
        <v>4.525651706988449E-3</v>
      </c>
      <c r="D15" s="49">
        <f t="shared" si="1"/>
        <v>4.8604488556304847E-3</v>
      </c>
    </row>
    <row r="16" spans="1:8" ht="16.5" thickTop="1" thickBot="1" x14ac:dyDescent="0.3">
      <c r="A16" s="26" t="s">
        <v>20</v>
      </c>
      <c r="B16" s="27">
        <f>SUM(B5:B15)</f>
        <v>2157403388.98</v>
      </c>
      <c r="C16" s="28">
        <f t="shared" si="0"/>
        <v>1</v>
      </c>
      <c r="D16" s="29">
        <f t="shared" si="1"/>
        <v>1.0739776656089215</v>
      </c>
    </row>
    <row r="17" spans="1:4" ht="15.75" thickTop="1" x14ac:dyDescent="0.25">
      <c r="A17" s="7" t="s">
        <v>2</v>
      </c>
      <c r="B17" s="15">
        <v>103460675.81</v>
      </c>
      <c r="C17" s="44">
        <f t="shared" si="0"/>
        <v>4.7956110729442787E-2</v>
      </c>
      <c r="D17" s="45">
        <f t="shared" si="1"/>
        <v>5.1503791852889912E-2</v>
      </c>
    </row>
    <row r="18" spans="1:4" x14ac:dyDescent="0.25">
      <c r="A18" s="7" t="s">
        <v>19</v>
      </c>
      <c r="B18" s="8">
        <v>6645809.1100000003</v>
      </c>
      <c r="C18" s="44">
        <f t="shared" si="0"/>
        <v>3.0804666127562151E-3</v>
      </c>
      <c r="D18" s="45">
        <f t="shared" si="1"/>
        <v>3.3083523417541416E-3</v>
      </c>
    </row>
    <row r="19" spans="1:4" ht="15.75" thickBot="1" x14ac:dyDescent="0.3">
      <c r="A19" s="7" t="s">
        <v>1</v>
      </c>
      <c r="B19" s="34">
        <v>38499646.849999994</v>
      </c>
      <c r="C19" s="44">
        <f t="shared" si="0"/>
        <v>1.7845363109493521E-2</v>
      </c>
      <c r="D19" s="45">
        <f t="shared" si="1"/>
        <v>1.9165521414277416E-2</v>
      </c>
    </row>
    <row r="20" spans="1:4" ht="15.75" thickBot="1" x14ac:dyDescent="0.3">
      <c r="A20" s="50" t="s">
        <v>0</v>
      </c>
      <c r="B20" s="51">
        <f>+B16-SUM(B17:B19)</f>
        <v>2008797257.21</v>
      </c>
      <c r="C20" s="52">
        <f t="shared" si="0"/>
        <v>0.93111805954830751</v>
      </c>
      <c r="D20" s="53">
        <f t="shared" si="1"/>
        <v>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F375-B921-475A-B73F-BAC1F8602709}">
  <dimension ref="A1:H20"/>
  <sheetViews>
    <sheetView tabSelected="1"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6" max="6" width="8.85546875" bestFit="1" customWidth="1"/>
    <col min="7" max="7" width="12.42578125" bestFit="1" customWidth="1"/>
  </cols>
  <sheetData>
    <row r="1" spans="1:8" x14ac:dyDescent="0.25">
      <c r="A1" s="35" t="s">
        <v>32</v>
      </c>
    </row>
    <row r="2" spans="1:8" ht="15.75" thickBot="1" x14ac:dyDescent="0.3">
      <c r="A2" s="36"/>
    </row>
    <row r="3" spans="1:8" x14ac:dyDescent="0.25">
      <c r="A3" s="23"/>
      <c r="B3" s="37"/>
      <c r="C3" s="38" t="s">
        <v>17</v>
      </c>
      <c r="D3" s="39" t="s">
        <v>17</v>
      </c>
    </row>
    <row r="4" spans="1:8" ht="15.75" thickBot="1" x14ac:dyDescent="0.3">
      <c r="A4" s="40" t="s">
        <v>16</v>
      </c>
      <c r="B4" s="41" t="s">
        <v>15</v>
      </c>
      <c r="C4" s="42" t="s">
        <v>18</v>
      </c>
      <c r="D4" s="43" t="s">
        <v>14</v>
      </c>
    </row>
    <row r="5" spans="1:8" x14ac:dyDescent="0.25">
      <c r="A5" s="7" t="s">
        <v>13</v>
      </c>
      <c r="B5" s="33">
        <v>0</v>
      </c>
      <c r="C5" s="44">
        <f t="shared" ref="C5:C20" si="0">+B5/$B$16</f>
        <v>0</v>
      </c>
      <c r="D5" s="45">
        <f t="shared" ref="D5:D20" si="1">+B5/$B$20</f>
        <v>0</v>
      </c>
    </row>
    <row r="6" spans="1:8" x14ac:dyDescent="0.25">
      <c r="A6" s="7" t="s">
        <v>12</v>
      </c>
      <c r="B6" s="8">
        <v>0</v>
      </c>
      <c r="C6" s="44">
        <f t="shared" si="0"/>
        <v>0</v>
      </c>
      <c r="D6" s="45">
        <f t="shared" si="1"/>
        <v>0</v>
      </c>
    </row>
    <row r="7" spans="1:8" x14ac:dyDescent="0.25">
      <c r="A7" s="7" t="s">
        <v>11</v>
      </c>
      <c r="B7" s="31">
        <v>0</v>
      </c>
      <c r="C7" s="44">
        <f t="shared" si="0"/>
        <v>0</v>
      </c>
      <c r="D7" s="45">
        <f t="shared" si="1"/>
        <v>0</v>
      </c>
    </row>
    <row r="8" spans="1:8" x14ac:dyDescent="0.25">
      <c r="A8" s="7" t="s">
        <v>10</v>
      </c>
      <c r="B8" s="31">
        <v>0</v>
      </c>
      <c r="C8" s="44">
        <f t="shared" si="0"/>
        <v>0</v>
      </c>
      <c r="D8" s="45">
        <f t="shared" si="1"/>
        <v>0</v>
      </c>
    </row>
    <row r="9" spans="1:8" x14ac:dyDescent="0.25">
      <c r="A9" s="7" t="s">
        <v>9</v>
      </c>
      <c r="B9" s="8">
        <v>1306830597</v>
      </c>
      <c r="C9" s="44">
        <f t="shared" si="0"/>
        <v>0.60190849978046634</v>
      </c>
      <c r="D9" s="45">
        <f t="shared" si="1"/>
        <v>0.65442969704576048</v>
      </c>
    </row>
    <row r="10" spans="1:8" x14ac:dyDescent="0.25">
      <c r="A10" s="7" t="s">
        <v>8</v>
      </c>
      <c r="B10" s="31">
        <v>306954594.66999996</v>
      </c>
      <c r="C10" s="44">
        <f t="shared" si="0"/>
        <v>0.14137913514014611</v>
      </c>
      <c r="D10" s="45">
        <f t="shared" si="1"/>
        <v>0.1537155640967077</v>
      </c>
    </row>
    <row r="11" spans="1:8" x14ac:dyDescent="0.25">
      <c r="A11" s="7" t="s">
        <v>7</v>
      </c>
      <c r="B11" s="8">
        <v>68069408.400000006</v>
      </c>
      <c r="C11" s="44">
        <f t="shared" si="0"/>
        <v>3.1351848958115477E-2</v>
      </c>
      <c r="D11" s="45">
        <f t="shared" si="1"/>
        <v>3.4087541583093302E-2</v>
      </c>
    </row>
    <row r="12" spans="1:8" ht="15.75" thickBot="1" x14ac:dyDescent="0.3">
      <c r="A12" s="7" t="s">
        <v>6</v>
      </c>
      <c r="B12" s="8">
        <v>371585410.56</v>
      </c>
      <c r="C12" s="44">
        <f t="shared" si="0"/>
        <v>0.17114721489068277</v>
      </c>
      <c r="D12" s="45">
        <f t="shared" si="1"/>
        <v>0.18608114029289546</v>
      </c>
      <c r="G12" s="30"/>
      <c r="H12" s="30"/>
    </row>
    <row r="13" spans="1:8" ht="15.75" thickTop="1" x14ac:dyDescent="0.25">
      <c r="A13" s="32" t="s">
        <v>5</v>
      </c>
      <c r="B13" s="15">
        <v>104153460.85000001</v>
      </c>
      <c r="C13" s="46">
        <f t="shared" si="0"/>
        <v>4.7971675526332233E-2</v>
      </c>
      <c r="D13" s="47">
        <f t="shared" si="1"/>
        <v>5.2157577261204104E-2</v>
      </c>
    </row>
    <row r="14" spans="1:8" x14ac:dyDescent="0.25">
      <c r="A14" s="7" t="s">
        <v>4</v>
      </c>
      <c r="B14" s="8">
        <v>3000188.62</v>
      </c>
      <c r="C14" s="44">
        <f t="shared" si="0"/>
        <v>1.3818463046917991E-3</v>
      </c>
      <c r="D14" s="45">
        <f t="shared" si="1"/>
        <v>1.5024231405156932E-3</v>
      </c>
    </row>
    <row r="15" spans="1:8" ht="15.75" thickBot="1" x14ac:dyDescent="0.3">
      <c r="A15" s="12" t="s">
        <v>3</v>
      </c>
      <c r="B15" s="11">
        <v>10551285.48</v>
      </c>
      <c r="C15" s="48">
        <f t="shared" si="0"/>
        <v>4.8597793995652965E-3</v>
      </c>
      <c r="D15" s="49">
        <f t="shared" si="1"/>
        <v>5.2838329435898048E-3</v>
      </c>
    </row>
    <row r="16" spans="1:8" ht="16.5" thickTop="1" thickBot="1" x14ac:dyDescent="0.3">
      <c r="A16" s="26" t="s">
        <v>20</v>
      </c>
      <c r="B16" s="27">
        <f>SUM(B5:B15)</f>
        <v>2171144945.5799999</v>
      </c>
      <c r="C16" s="28">
        <f t="shared" si="0"/>
        <v>1</v>
      </c>
      <c r="D16" s="29">
        <f t="shared" si="1"/>
        <v>1.0872577763637665</v>
      </c>
    </row>
    <row r="17" spans="1:4" ht="15.75" thickTop="1" x14ac:dyDescent="0.25">
      <c r="A17" s="7" t="s">
        <v>2</v>
      </c>
      <c r="B17" s="15">
        <v>96025845.209999979</v>
      </c>
      <c r="C17" s="44">
        <f t="shared" si="0"/>
        <v>4.422820567806339E-2</v>
      </c>
      <c r="D17" s="45">
        <f t="shared" si="1"/>
        <v>4.808746055809051E-2</v>
      </c>
    </row>
    <row r="18" spans="1:4" x14ac:dyDescent="0.25">
      <c r="A18" s="7" t="s">
        <v>19</v>
      </c>
      <c r="B18" s="8">
        <v>6147558.3300000001</v>
      </c>
      <c r="C18" s="44">
        <f t="shared" si="0"/>
        <v>2.831482229003251E-3</v>
      </c>
      <c r="D18" s="45">
        <f t="shared" si="1"/>
        <v>3.0785510721195956E-3</v>
      </c>
    </row>
    <row r="19" spans="1:4" ht="15.75" thickBot="1" x14ac:dyDescent="0.3">
      <c r="A19" s="7" t="s">
        <v>1</v>
      </c>
      <c r="B19" s="34">
        <v>72071641.409999996</v>
      </c>
      <c r="C19" s="44">
        <f t="shared" si="0"/>
        <v>3.3195223357483747E-2</v>
      </c>
      <c r="D19" s="45">
        <f t="shared" si="1"/>
        <v>3.6091764733556346E-2</v>
      </c>
    </row>
    <row r="20" spans="1:4" ht="15.75" thickBot="1" x14ac:dyDescent="0.3">
      <c r="A20" s="50" t="s">
        <v>0</v>
      </c>
      <c r="B20" s="51">
        <f>+B16-SUM(B17:B19)</f>
        <v>1996899900.6299999</v>
      </c>
      <c r="C20" s="52">
        <f t="shared" si="0"/>
        <v>0.91974508873544958</v>
      </c>
      <c r="D20" s="53">
        <f t="shared" si="1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C609-D4BF-4922-99C8-DE627DA4785C}">
  <dimension ref="A1:H20"/>
  <sheetViews>
    <sheetView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22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1306350863</v>
      </c>
      <c r="C9" s="6">
        <f t="shared" si="0"/>
        <v>0.57597270596489991</v>
      </c>
      <c r="D9" s="5">
        <f t="shared" si="1"/>
        <v>0.62865270896950431</v>
      </c>
    </row>
    <row r="10" spans="1:8" x14ac:dyDescent="0.25">
      <c r="A10" s="7" t="s">
        <v>8</v>
      </c>
      <c r="B10" s="31">
        <v>260426222.68000001</v>
      </c>
      <c r="C10" s="6">
        <f t="shared" si="0"/>
        <v>0.11482244198679509</v>
      </c>
      <c r="D10" s="5">
        <f t="shared" si="1"/>
        <v>0.12532440939986378</v>
      </c>
    </row>
    <row r="11" spans="1:8" x14ac:dyDescent="0.25">
      <c r="A11" s="7" t="s">
        <v>7</v>
      </c>
      <c r="B11" s="8">
        <v>106721422.81999998</v>
      </c>
      <c r="C11" s="6">
        <f t="shared" si="0"/>
        <v>4.7053688581717275E-2</v>
      </c>
      <c r="D11" s="5">
        <f t="shared" si="1"/>
        <v>5.1357344692834532E-2</v>
      </c>
    </row>
    <row r="12" spans="1:8" ht="15.75" thickBot="1" x14ac:dyDescent="0.3">
      <c r="A12" s="7" t="s">
        <v>6</v>
      </c>
      <c r="B12" s="8">
        <v>499259089.24000001</v>
      </c>
      <c r="C12" s="6">
        <f t="shared" si="0"/>
        <v>0.22012433011048904</v>
      </c>
      <c r="D12" s="5">
        <f>+B12/$B$20</f>
        <v>0.24025748963613117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3.2043054472218377E-2</v>
      </c>
      <c r="D13" s="13">
        <f>+B13/$B$20</f>
        <v>3.4973797870979421E-2</v>
      </c>
    </row>
    <row r="14" spans="1:8" x14ac:dyDescent="0.25">
      <c r="A14" s="7" t="s">
        <v>4</v>
      </c>
      <c r="B14" s="8">
        <v>12126252.77</v>
      </c>
      <c r="C14" s="6">
        <f>+B14/$B$16</f>
        <v>5.3464890780657469E-3</v>
      </c>
      <c r="D14" s="5">
        <f>+B14/$B$20</f>
        <v>5.8354932579161587E-3</v>
      </c>
    </row>
    <row r="15" spans="1:8" ht="15.75" thickBot="1" x14ac:dyDescent="0.3">
      <c r="A15" s="12" t="s">
        <v>3</v>
      </c>
      <c r="B15" s="11">
        <v>10517733.700000001</v>
      </c>
      <c r="C15" s="10">
        <f t="shared" si="0"/>
        <v>4.637289805814764E-3</v>
      </c>
      <c r="D15" s="9">
        <f>+B15/$B$20</f>
        <v>5.0614287248531087E-3</v>
      </c>
    </row>
    <row r="16" spans="1:8" ht="16.5" thickTop="1" thickBot="1" x14ac:dyDescent="0.3">
      <c r="A16" s="26" t="s">
        <v>20</v>
      </c>
      <c r="B16" s="27">
        <f>SUM(B5:B15)</f>
        <v>2268077722.2099996</v>
      </c>
      <c r="C16" s="28">
        <f>+B16/$B$16</f>
        <v>1</v>
      </c>
      <c r="D16" s="29">
        <f>+B16/$B$20</f>
        <v>1.0914626725520822</v>
      </c>
    </row>
    <row r="17" spans="1:4" ht="15.75" thickTop="1" x14ac:dyDescent="0.25">
      <c r="A17" s="7" t="s">
        <v>2</v>
      </c>
      <c r="B17" s="15">
        <v>137861968.66999999</v>
      </c>
      <c r="C17" s="6">
        <f>+B17/$B$16</f>
        <v>6.0783617474831603E-2</v>
      </c>
      <c r="D17" s="5">
        <f t="shared" si="1"/>
        <v>6.6343049576463156E-2</v>
      </c>
    </row>
    <row r="18" spans="1:4" x14ac:dyDescent="0.25">
      <c r="A18" s="7" t="s">
        <v>19</v>
      </c>
      <c r="B18" s="8">
        <v>6710104.4299999997</v>
      </c>
      <c r="C18" s="6">
        <f>+B18/$B$16</f>
        <v>2.9584984519232965E-3</v>
      </c>
      <c r="D18" s="5">
        <f t="shared" si="1"/>
        <v>3.2290906270773991E-3</v>
      </c>
    </row>
    <row r="19" spans="1:4" ht="15.75" thickBot="1" x14ac:dyDescent="0.3">
      <c r="A19" s="7" t="s">
        <v>1</v>
      </c>
      <c r="B19" s="34">
        <v>45488893.019999988</v>
      </c>
      <c r="C19" s="6">
        <f>+B19/$B$16</f>
        <v>2.0056143832529655E-2</v>
      </c>
      <c r="D19" s="5">
        <f t="shared" si="1"/>
        <v>2.189053234854178E-2</v>
      </c>
    </row>
    <row r="20" spans="1:4" ht="15.75" thickBot="1" x14ac:dyDescent="0.3">
      <c r="A20" s="4" t="s">
        <v>0</v>
      </c>
      <c r="B20" s="3">
        <f>+B16-SUM(B17:B19)</f>
        <v>2078016756.0899997</v>
      </c>
      <c r="C20" s="2">
        <f>+B20/$B$16</f>
        <v>0.91620174024071543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9698-16E1-4132-90DD-F8DE477998FF}">
  <dimension ref="A1:H20"/>
  <sheetViews>
    <sheetView workbookViewId="0">
      <selection activeCell="I10" sqref="I1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23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0.58200371451635946</v>
      </c>
      <c r="D9" s="5">
        <f t="shared" si="1"/>
        <v>0.63948483831849601</v>
      </c>
    </row>
    <row r="10" spans="1:8" x14ac:dyDescent="0.25">
      <c r="A10" s="7" t="s">
        <v>8</v>
      </c>
      <c r="B10" s="31">
        <v>291229405.31999999</v>
      </c>
      <c r="C10" s="6">
        <f t="shared" si="0"/>
        <v>0.12976977650601776</v>
      </c>
      <c r="D10" s="5">
        <f t="shared" si="1"/>
        <v>0.14258638300365262</v>
      </c>
    </row>
    <row r="11" spans="1:8" x14ac:dyDescent="0.25">
      <c r="A11" s="7" t="s">
        <v>7</v>
      </c>
      <c r="B11" s="8">
        <v>123101882.58000001</v>
      </c>
      <c r="C11" s="6">
        <f t="shared" si="0"/>
        <v>5.4853333825695169E-2</v>
      </c>
      <c r="D11" s="5">
        <f t="shared" si="1"/>
        <v>6.0270878755309315E-2</v>
      </c>
    </row>
    <row r="12" spans="1:8" ht="15.75" thickBot="1" x14ac:dyDescent="0.3">
      <c r="A12" s="7" t="s">
        <v>6</v>
      </c>
      <c r="B12" s="8">
        <v>399628038.83999997</v>
      </c>
      <c r="C12" s="6">
        <f t="shared" si="0"/>
        <v>0.17807144587210252</v>
      </c>
      <c r="D12" s="5">
        <f>+B12/$B$20</f>
        <v>0.19565852748429738</v>
      </c>
      <c r="G12" s="30"/>
      <c r="H12" s="30"/>
    </row>
    <row r="13" spans="1:8" ht="15.75" thickTop="1" x14ac:dyDescent="0.25">
      <c r="A13" s="32" t="s">
        <v>5</v>
      </c>
      <c r="B13" s="15">
        <v>99529138</v>
      </c>
      <c r="C13" s="14">
        <f t="shared" si="0"/>
        <v>4.4349484489400258E-2</v>
      </c>
      <c r="D13" s="13">
        <f>+B13/$B$20</f>
        <v>4.8729625277014577E-2</v>
      </c>
    </row>
    <row r="14" spans="1:8" x14ac:dyDescent="0.25">
      <c r="A14" s="7" t="s">
        <v>4</v>
      </c>
      <c r="B14" s="8">
        <v>13123501.960000001</v>
      </c>
      <c r="C14" s="6">
        <f>+B14/$B$16</f>
        <v>5.8477402529260713E-3</v>
      </c>
      <c r="D14" s="5">
        <f>+B14/$B$20</f>
        <v>6.4252875658680616E-3</v>
      </c>
    </row>
    <row r="15" spans="1:8" ht="15.75" thickBot="1" x14ac:dyDescent="0.3">
      <c r="A15" s="12" t="s">
        <v>3</v>
      </c>
      <c r="B15" s="11">
        <v>11455531.950000001</v>
      </c>
      <c r="C15" s="10">
        <f t="shared" si="0"/>
        <v>5.1045045374988988E-3</v>
      </c>
      <c r="D15" s="9">
        <f>+B15/$B$20</f>
        <v>5.6086467791207854E-3</v>
      </c>
    </row>
    <row r="16" spans="1:8" ht="16.5" thickTop="1" thickBot="1" x14ac:dyDescent="0.3">
      <c r="A16" s="26" t="s">
        <v>20</v>
      </c>
      <c r="B16" s="27">
        <f>SUM(B5:B15)</f>
        <v>2244200561.6499996</v>
      </c>
      <c r="C16" s="28">
        <f>+B16/$B$16</f>
        <v>1</v>
      </c>
      <c r="D16" s="29">
        <f>+B16/$B$20</f>
        <v>1.0987641871837586</v>
      </c>
    </row>
    <row r="17" spans="1:4" ht="15.75" thickTop="1" x14ac:dyDescent="0.25">
      <c r="A17" s="7" t="s">
        <v>2</v>
      </c>
      <c r="B17" s="15">
        <v>136898707.16</v>
      </c>
      <c r="C17" s="6">
        <f>+B17/$B$16</f>
        <v>6.1001101906573006E-2</v>
      </c>
      <c r="D17" s="5">
        <f t="shared" si="1"/>
        <v>6.7025826153689308E-2</v>
      </c>
    </row>
    <row r="18" spans="1:4" x14ac:dyDescent="0.25">
      <c r="A18" s="7" t="s">
        <v>19</v>
      </c>
      <c r="B18" s="8">
        <v>6105198.0800000001</v>
      </c>
      <c r="C18" s="6">
        <f>+B18/$B$16</f>
        <v>2.7204333624759841E-3</v>
      </c>
      <c r="D18" s="5">
        <f t="shared" si="1"/>
        <v>2.9891147523085034E-3</v>
      </c>
    </row>
    <row r="19" spans="1:4" ht="15.75" thickBot="1" x14ac:dyDescent="0.3">
      <c r="A19" s="7" t="s">
        <v>1</v>
      </c>
      <c r="B19" s="34">
        <v>58719673.789999999</v>
      </c>
      <c r="C19" s="6">
        <f>+B19/$B$16</f>
        <v>2.6165074010509843E-2</v>
      </c>
      <c r="D19" s="5">
        <f t="shared" si="1"/>
        <v>2.8749246277760734E-2</v>
      </c>
    </row>
    <row r="20" spans="1:4" ht="15.75" thickBot="1" x14ac:dyDescent="0.3">
      <c r="A20" s="4" t="s">
        <v>0</v>
      </c>
      <c r="B20" s="3">
        <f>+B16-SUM(B17:B19)</f>
        <v>2042476982.6199996</v>
      </c>
      <c r="C20" s="2">
        <f>+B20/$B$16</f>
        <v>0.91011339072044117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B40B-26B5-4EC5-9D38-1225A4B559FE}">
  <dimension ref="A1:H20"/>
  <sheetViews>
    <sheetView workbookViewId="0">
      <selection activeCell="F18" sqref="F18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24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0.59022138951417558</v>
      </c>
      <c r="D9" s="5">
        <f t="shared" si="1"/>
        <v>0.64896538892295108</v>
      </c>
    </row>
    <row r="10" spans="1:8" x14ac:dyDescent="0.25">
      <c r="A10" s="7" t="s">
        <v>8</v>
      </c>
      <c r="B10" s="31">
        <v>293149984.85999995</v>
      </c>
      <c r="C10" s="6">
        <f t="shared" si="0"/>
        <v>0.13246995754224214</v>
      </c>
      <c r="D10" s="5">
        <f t="shared" si="1"/>
        <v>0.14565452734230883</v>
      </c>
    </row>
    <row r="11" spans="1:8" x14ac:dyDescent="0.25">
      <c r="A11" s="7" t="s">
        <v>7</v>
      </c>
      <c r="B11" s="8">
        <v>96477661.739999995</v>
      </c>
      <c r="C11" s="6">
        <f t="shared" si="0"/>
        <v>4.3596767574714868E-2</v>
      </c>
      <c r="D11" s="5">
        <f t="shared" si="1"/>
        <v>4.7935899524408569E-2</v>
      </c>
    </row>
    <row r="12" spans="1:8" ht="15.75" thickBot="1" x14ac:dyDescent="0.3">
      <c r="A12" s="7" t="s">
        <v>6</v>
      </c>
      <c r="B12" s="8">
        <v>399628038.83999997</v>
      </c>
      <c r="C12" s="6">
        <f t="shared" si="0"/>
        <v>0.18058574815586739</v>
      </c>
      <c r="D12" s="5">
        <f>+B12/$B$20</f>
        <v>0.1985592226374234</v>
      </c>
      <c r="G12" s="30"/>
      <c r="H12" s="30"/>
    </row>
    <row r="13" spans="1:8" ht="15.75" thickTop="1" x14ac:dyDescent="0.25">
      <c r="A13" s="32" t="s">
        <v>5</v>
      </c>
      <c r="B13" s="15">
        <v>99529138</v>
      </c>
      <c r="C13" s="14">
        <f t="shared" si="0"/>
        <v>4.4975682640313139E-2</v>
      </c>
      <c r="D13" s="13">
        <f>+B13/$B$20</f>
        <v>4.9452056288185442E-2</v>
      </c>
    </row>
    <row r="14" spans="1:8" x14ac:dyDescent="0.25">
      <c r="A14" s="7" t="s">
        <v>4</v>
      </c>
      <c r="B14" s="8">
        <v>6060273.9199999999</v>
      </c>
      <c r="C14" s="6">
        <f>+B14/$B$16</f>
        <v>2.7385443299959701E-3</v>
      </c>
      <c r="D14" s="5">
        <f>+B14/$B$20</f>
        <v>3.0111082345921879E-3</v>
      </c>
    </row>
    <row r="15" spans="1:8" ht="15.75" thickBot="1" x14ac:dyDescent="0.3">
      <c r="A15" s="12" t="s">
        <v>3</v>
      </c>
      <c r="B15" s="11">
        <v>11976310.969999999</v>
      </c>
      <c r="C15" s="10">
        <f t="shared" si="0"/>
        <v>5.4119102426911482E-3</v>
      </c>
      <c r="D15" s="9">
        <f>+B15/$B$20</f>
        <v>5.9505509252300842E-3</v>
      </c>
    </row>
    <row r="16" spans="1:8" ht="16.5" thickTop="1" thickBot="1" x14ac:dyDescent="0.3">
      <c r="A16" s="26" t="s">
        <v>20</v>
      </c>
      <c r="B16" s="27">
        <f>SUM(B5:B15)</f>
        <v>2212954471.3299994</v>
      </c>
      <c r="C16" s="28">
        <f>+B16/$B$16</f>
        <v>1</v>
      </c>
      <c r="D16" s="29">
        <f>+B16/$B$20</f>
        <v>1.0995287538750993</v>
      </c>
    </row>
    <row r="17" spans="1:4" ht="15.75" thickTop="1" x14ac:dyDescent="0.25">
      <c r="A17" s="7" t="s">
        <v>2</v>
      </c>
      <c r="B17" s="15">
        <v>135832876.71000001</v>
      </c>
      <c r="C17" s="6">
        <f>+B17/$B$16</f>
        <v>6.1380782329590183E-2</v>
      </c>
      <c r="D17" s="5">
        <f t="shared" si="1"/>
        <v>6.7489935106733012E-2</v>
      </c>
    </row>
    <row r="18" spans="1:4" x14ac:dyDescent="0.25">
      <c r="A18" s="7" t="s">
        <v>19</v>
      </c>
      <c r="B18" s="8">
        <v>7048259.6100000003</v>
      </c>
      <c r="C18" s="6">
        <f>+B18/$B$16</f>
        <v>3.1849998277479032E-3</v>
      </c>
      <c r="D18" s="5">
        <f t="shared" si="1"/>
        <v>3.5019988916960578E-3</v>
      </c>
    </row>
    <row r="19" spans="1:4" ht="15.75" thickBot="1" x14ac:dyDescent="0.3">
      <c r="A19" s="7" t="s">
        <v>1</v>
      </c>
      <c r="B19" s="34">
        <v>57434317.130000003</v>
      </c>
      <c r="C19" s="6">
        <f>+B19/$B$16</f>
        <v>2.5953682226223851E-2</v>
      </c>
      <c r="D19" s="5">
        <f t="shared" si="1"/>
        <v>2.8536819876670224E-2</v>
      </c>
    </row>
    <row r="20" spans="1:4" ht="15.75" thickBot="1" x14ac:dyDescent="0.3">
      <c r="A20" s="4" t="s">
        <v>0</v>
      </c>
      <c r="B20" s="3">
        <f>+B16-SUM(B17:B19)</f>
        <v>2012639017.8799994</v>
      </c>
      <c r="C20" s="2">
        <f>+B20/$B$16</f>
        <v>0.90948053561643805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684-FC0E-4F77-A1A5-DC18B139BC77}">
  <dimension ref="A1:H20"/>
  <sheetViews>
    <sheetView workbookViewId="0">
      <selection activeCell="B19" sqref="B1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25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0.59301582099356698</v>
      </c>
      <c r="D9" s="5">
        <f t="shared" si="1"/>
        <v>0.65470043054415694</v>
      </c>
    </row>
    <row r="10" spans="1:8" x14ac:dyDescent="0.25">
      <c r="A10" s="7" t="s">
        <v>8</v>
      </c>
      <c r="B10" s="31">
        <v>287673448.31999999</v>
      </c>
      <c r="C10" s="6">
        <f t="shared" si="0"/>
        <v>0.13061066361929716</v>
      </c>
      <c r="D10" s="5">
        <f t="shared" si="1"/>
        <v>0.14419658747374214</v>
      </c>
    </row>
    <row r="11" spans="1:8" x14ac:dyDescent="0.25">
      <c r="A11" s="7" t="s">
        <v>7</v>
      </c>
      <c r="B11" s="8">
        <v>92342757.289999992</v>
      </c>
      <c r="C11" s="6">
        <f t="shared" si="0"/>
        <v>4.1925832503896303E-2</v>
      </c>
      <c r="D11" s="5">
        <f t="shared" si="1"/>
        <v>4.6286894243789296E-2</v>
      </c>
    </row>
    <row r="12" spans="1:8" ht="15.75" thickBot="1" x14ac:dyDescent="0.3">
      <c r="A12" s="7" t="s">
        <v>6</v>
      </c>
      <c r="B12" s="8">
        <v>399628038.83999997</v>
      </c>
      <c r="C12" s="6">
        <f t="shared" si="0"/>
        <v>0.18144074004254163</v>
      </c>
      <c r="D12" s="5">
        <f>+B12/$B$20</f>
        <v>0.20031393163352226</v>
      </c>
      <c r="G12" s="30"/>
      <c r="H12" s="30"/>
    </row>
    <row r="13" spans="1:8" ht="15.75" thickTop="1" x14ac:dyDescent="0.25">
      <c r="A13" s="32" t="s">
        <v>5</v>
      </c>
      <c r="B13" s="15">
        <v>99529138</v>
      </c>
      <c r="C13" s="14">
        <f t="shared" si="0"/>
        <v>4.5188622167090818E-2</v>
      </c>
      <c r="D13" s="13">
        <f>+B13/$B$20</f>
        <v>4.9889074357111506E-2</v>
      </c>
    </row>
    <row r="14" spans="1:8" x14ac:dyDescent="0.25">
      <c r="A14" s="7" t="s">
        <v>4</v>
      </c>
      <c r="B14" s="8">
        <v>4290734.51</v>
      </c>
      <c r="C14" s="6">
        <f>+B14/$B$16</f>
        <v>1.9480966527780793E-3</v>
      </c>
      <c r="D14" s="5">
        <f>+B14/$B$20</f>
        <v>2.1507347226900971E-3</v>
      </c>
    </row>
    <row r="15" spans="1:8" ht="15.75" thickBot="1" x14ac:dyDescent="0.3">
      <c r="A15" s="12" t="s">
        <v>3</v>
      </c>
      <c r="B15" s="11">
        <v>12929323.99</v>
      </c>
      <c r="C15" s="10">
        <f t="shared" si="0"/>
        <v>5.870224020829087E-3</v>
      </c>
      <c r="D15" s="9">
        <f>+B15/$B$20</f>
        <v>6.4808358525550143E-3</v>
      </c>
    </row>
    <row r="16" spans="1:8" ht="16.5" thickTop="1" thickBot="1" x14ac:dyDescent="0.3">
      <c r="A16" s="26" t="s">
        <v>20</v>
      </c>
      <c r="B16" s="27">
        <f>SUM(B5:B15)</f>
        <v>2202526503.9499998</v>
      </c>
      <c r="C16" s="28">
        <f>+B16/$B$16</f>
        <v>1</v>
      </c>
      <c r="D16" s="29">
        <f>+B16/$B$20</f>
        <v>1.1040184888275673</v>
      </c>
    </row>
    <row r="17" spans="1:4" ht="15.75" thickTop="1" x14ac:dyDescent="0.25">
      <c r="A17" s="7" t="s">
        <v>2</v>
      </c>
      <c r="B17" s="15">
        <v>134140140.13</v>
      </c>
      <c r="C17" s="6">
        <f>+B17/$B$16</f>
        <v>6.0902849472836647E-2</v>
      </c>
      <c r="D17" s="5">
        <f t="shared" si="1"/>
        <v>6.7237871840293909E-2</v>
      </c>
    </row>
    <row r="18" spans="1:4" x14ac:dyDescent="0.25">
      <c r="A18" s="7" t="s">
        <v>19</v>
      </c>
      <c r="B18" s="8">
        <v>6669554.75</v>
      </c>
      <c r="C18" s="6">
        <f>+B18/$B$16</f>
        <v>3.0281382485245261E-3</v>
      </c>
      <c r="D18" s="5">
        <f t="shared" si="1"/>
        <v>3.3431206130970035E-3</v>
      </c>
    </row>
    <row r="19" spans="1:4" ht="15.75" thickBot="1" x14ac:dyDescent="0.3">
      <c r="A19" s="7" t="s">
        <v>1</v>
      </c>
      <c r="B19" s="34">
        <v>66708096.589999996</v>
      </c>
      <c r="C19" s="6">
        <f>+B19/$B$16</f>
        <v>3.0287080073890613E-2</v>
      </c>
      <c r="D19" s="5">
        <f t="shared" si="1"/>
        <v>3.3437496374176236E-2</v>
      </c>
    </row>
    <row r="20" spans="1:4" ht="15.75" thickBot="1" x14ac:dyDescent="0.3">
      <c r="A20" s="4" t="s">
        <v>0</v>
      </c>
      <c r="B20" s="3">
        <f>+B16-SUM(B17:B19)</f>
        <v>1995008712.4799998</v>
      </c>
      <c r="C20" s="2">
        <f>+B20/$B$16</f>
        <v>0.90578193220474823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E6EB-1453-4BDD-BEE0-BF4C34735050}">
  <dimension ref="A1:H20"/>
  <sheetViews>
    <sheetView workbookViewId="0">
      <selection activeCell="G21" sqref="G21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26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1305698673</v>
      </c>
      <c r="C9" s="6">
        <f t="shared" si="0"/>
        <v>0.5991442527455787</v>
      </c>
      <c r="D9" s="5">
        <f t="shared" si="1"/>
        <v>0.65824343087023784</v>
      </c>
    </row>
    <row r="10" spans="1:8" x14ac:dyDescent="0.25">
      <c r="A10" s="7" t="s">
        <v>8</v>
      </c>
      <c r="B10" s="31">
        <v>293879304.21000004</v>
      </c>
      <c r="C10" s="6">
        <f t="shared" si="0"/>
        <v>0.13485201429648008</v>
      </c>
      <c r="D10" s="5">
        <f t="shared" si="1"/>
        <v>0.1481537244887349</v>
      </c>
    </row>
    <row r="11" spans="1:8" x14ac:dyDescent="0.25">
      <c r="A11" s="7" t="s">
        <v>7</v>
      </c>
      <c r="B11" s="8">
        <v>65438452.950000003</v>
      </c>
      <c r="C11" s="6">
        <f t="shared" si="0"/>
        <v>3.0027657838903592E-2</v>
      </c>
      <c r="D11" s="5">
        <f t="shared" si="1"/>
        <v>3.2989565411504898E-2</v>
      </c>
    </row>
    <row r="12" spans="1:8" ht="15.75" thickBot="1" x14ac:dyDescent="0.3">
      <c r="A12" s="7" t="s">
        <v>6</v>
      </c>
      <c r="B12" s="8">
        <v>399971995.18000001</v>
      </c>
      <c r="C12" s="6">
        <f t="shared" si="0"/>
        <v>0.18353462948742641</v>
      </c>
      <c r="D12" s="5">
        <f>+B12/$B$20</f>
        <v>0.2016383594496442</v>
      </c>
      <c r="G12" s="30"/>
      <c r="H12" s="30"/>
    </row>
    <row r="13" spans="1:8" ht="15.75" thickTop="1" x14ac:dyDescent="0.25">
      <c r="A13" s="32" t="s">
        <v>5</v>
      </c>
      <c r="B13" s="15">
        <v>99091566.849999994</v>
      </c>
      <c r="C13" s="14">
        <f t="shared" si="0"/>
        <v>4.5470018467064652E-2</v>
      </c>
      <c r="D13" s="13">
        <f>+B13/$B$20</f>
        <v>4.9955149899774405E-2</v>
      </c>
    </row>
    <row r="14" spans="1:8" x14ac:dyDescent="0.25">
      <c r="A14" s="7" t="s">
        <v>4</v>
      </c>
      <c r="B14" s="8">
        <v>4492529.1800000006</v>
      </c>
      <c r="C14" s="6">
        <f>+B14/$B$16</f>
        <v>2.0614810247944612E-3</v>
      </c>
      <c r="D14" s="5">
        <f>+B14/$B$20</f>
        <v>2.2648240990652034E-3</v>
      </c>
    </row>
    <row r="15" spans="1:8" ht="15.75" thickBot="1" x14ac:dyDescent="0.3">
      <c r="A15" s="12" t="s">
        <v>3</v>
      </c>
      <c r="B15" s="11">
        <v>10700111.25</v>
      </c>
      <c r="C15" s="10">
        <f t="shared" si="0"/>
        <v>4.9099461397521162E-3</v>
      </c>
      <c r="D15" s="9">
        <f>+B15/$B$20</f>
        <v>5.3942598591376753E-3</v>
      </c>
    </row>
    <row r="16" spans="1:8" ht="16.5" thickTop="1" thickBot="1" x14ac:dyDescent="0.3">
      <c r="A16" s="26" t="s">
        <v>20</v>
      </c>
      <c r="B16" s="27">
        <f>SUM(B5:B15)</f>
        <v>2179272632.6199999</v>
      </c>
      <c r="C16" s="28">
        <f>+B16/$B$16</f>
        <v>1</v>
      </c>
      <c r="D16" s="29">
        <f>+B16/$B$20</f>
        <v>1.098639314078099</v>
      </c>
    </row>
    <row r="17" spans="1:4" ht="15.75" thickTop="1" x14ac:dyDescent="0.25">
      <c r="A17" s="7" t="s">
        <v>2</v>
      </c>
      <c r="B17" s="15">
        <v>132498795.29000002</v>
      </c>
      <c r="C17" s="6">
        <f>+B17/$B$16</f>
        <v>6.0799549953832625E-2</v>
      </c>
      <c r="D17" s="5">
        <f t="shared" si="1"/>
        <v>6.6796775857535795E-2</v>
      </c>
    </row>
    <row r="18" spans="1:4" x14ac:dyDescent="0.25">
      <c r="A18" s="7" t="s">
        <v>19</v>
      </c>
      <c r="B18" s="8">
        <v>6252616.8899999997</v>
      </c>
      <c r="C18" s="6">
        <f>+B18/$B$16</f>
        <v>2.8691301842683533E-3</v>
      </c>
      <c r="D18" s="5">
        <f t="shared" si="1"/>
        <v>3.1521392176453535E-3</v>
      </c>
    </row>
    <row r="19" spans="1:4" ht="15.75" thickBot="1" x14ac:dyDescent="0.3">
      <c r="A19" s="7" t="s">
        <v>1</v>
      </c>
      <c r="B19" s="34">
        <v>56910580.719999991</v>
      </c>
      <c r="C19" s="6">
        <f>+B19/$B$16</f>
        <v>2.6114484194471824E-2</v>
      </c>
      <c r="D19" s="5">
        <f t="shared" si="1"/>
        <v>2.8690399002917887E-2</v>
      </c>
    </row>
    <row r="20" spans="1:4" ht="15.75" thickBot="1" x14ac:dyDescent="0.3">
      <c r="A20" s="4" t="s">
        <v>0</v>
      </c>
      <c r="B20" s="3">
        <f>+B16-SUM(B17:B19)</f>
        <v>1983610639.7199998</v>
      </c>
      <c r="C20" s="2">
        <f>+B20/$B$16</f>
        <v>0.91021683566742717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E29C-EC68-4151-83F1-0760ECA664D1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27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1305698673</v>
      </c>
      <c r="C9" s="6">
        <f t="shared" si="0"/>
        <v>0.60280227728870717</v>
      </c>
      <c r="D9" s="5">
        <f t="shared" si="1"/>
        <v>0.65568040641691894</v>
      </c>
    </row>
    <row r="10" spans="1:8" x14ac:dyDescent="0.25">
      <c r="A10" s="7" t="s">
        <v>8</v>
      </c>
      <c r="B10" s="31">
        <v>296227545.86000001</v>
      </c>
      <c r="C10" s="6">
        <f t="shared" si="0"/>
        <v>0.13675945524994262</v>
      </c>
      <c r="D10" s="5">
        <f t="shared" si="1"/>
        <v>0.14875606575834463</v>
      </c>
    </row>
    <row r="11" spans="1:8" x14ac:dyDescent="0.25">
      <c r="A11" s="7" t="s">
        <v>7</v>
      </c>
      <c r="B11" s="8">
        <v>49089073.609999999</v>
      </c>
      <c r="C11" s="6">
        <f t="shared" si="0"/>
        <v>2.2662966558824847E-2</v>
      </c>
      <c r="D11" s="5">
        <f t="shared" si="1"/>
        <v>2.4650973766620999E-2</v>
      </c>
    </row>
    <row r="12" spans="1:8" ht="15.75" thickBot="1" x14ac:dyDescent="0.3">
      <c r="A12" s="7" t="s">
        <v>6</v>
      </c>
      <c r="B12" s="8">
        <v>399971995.18000001</v>
      </c>
      <c r="C12" s="6">
        <f t="shared" si="0"/>
        <v>0.18465518463938257</v>
      </c>
      <c r="D12" s="5">
        <f>+B12/$B$20</f>
        <v>0.20085323342823705</v>
      </c>
      <c r="G12" s="30"/>
      <c r="H12" s="30"/>
    </row>
    <row r="13" spans="1:8" ht="15.75" thickTop="1" x14ac:dyDescent="0.25">
      <c r="A13" s="32" t="s">
        <v>5</v>
      </c>
      <c r="B13" s="15">
        <v>99139724.270000011</v>
      </c>
      <c r="C13" s="14">
        <f t="shared" si="0"/>
        <v>4.5769864667489418E-2</v>
      </c>
      <c r="D13" s="13">
        <f>+B13/$B$20</f>
        <v>4.9784820989409777E-2</v>
      </c>
    </row>
    <row r="14" spans="1:8" x14ac:dyDescent="0.25">
      <c r="A14" s="7" t="s">
        <v>4</v>
      </c>
      <c r="B14" s="8">
        <v>5044730.7700000005</v>
      </c>
      <c r="C14" s="6">
        <f>+B14/$B$16</f>
        <v>2.3290022877004283E-3</v>
      </c>
      <c r="D14" s="5">
        <f>+B14/$B$20</f>
        <v>2.5333035791003954E-3</v>
      </c>
    </row>
    <row r="15" spans="1:8" ht="15.75" thickBot="1" x14ac:dyDescent="0.3">
      <c r="A15" s="12" t="s">
        <v>3</v>
      </c>
      <c r="B15" s="11">
        <v>10876267.07</v>
      </c>
      <c r="C15" s="10">
        <f t="shared" si="0"/>
        <v>5.0212493079528275E-3</v>
      </c>
      <c r="D15" s="9">
        <f>+B15/$B$20</f>
        <v>5.4617159075235977E-3</v>
      </c>
    </row>
    <row r="16" spans="1:8" ht="16.5" thickTop="1" thickBot="1" x14ac:dyDescent="0.3">
      <c r="A16" s="26" t="s">
        <v>20</v>
      </c>
      <c r="B16" s="27">
        <f>SUM(B5:B15)</f>
        <v>2166048009.7600002</v>
      </c>
      <c r="C16" s="28">
        <f>+B16/$B$16</f>
        <v>1</v>
      </c>
      <c r="D16" s="29">
        <f>+B16/$B$20</f>
        <v>1.0877205198461555</v>
      </c>
    </row>
    <row r="17" spans="1:4" ht="15.75" thickTop="1" x14ac:dyDescent="0.25">
      <c r="A17" s="7" t="s">
        <v>2</v>
      </c>
      <c r="B17" s="15">
        <v>131681876.84</v>
      </c>
      <c r="C17" s="6">
        <f>+B17/$B$16</f>
        <v>6.0793609489103825E-2</v>
      </c>
      <c r="D17" s="5">
        <f t="shared" si="1"/>
        <v>6.612645651681219E-2</v>
      </c>
    </row>
    <row r="18" spans="1:4" x14ac:dyDescent="0.25">
      <c r="A18" s="7" t="s">
        <v>19</v>
      </c>
      <c r="B18" s="8">
        <v>7111037.7599999998</v>
      </c>
      <c r="C18" s="6">
        <f>+B18/$B$16</f>
        <v>3.2829548227732534E-3</v>
      </c>
      <c r="D18" s="5">
        <f t="shared" si="1"/>
        <v>3.5709373264583666E-3</v>
      </c>
    </row>
    <row r="19" spans="1:4" ht="15.75" thickBot="1" x14ac:dyDescent="0.3">
      <c r="A19" s="7" t="s">
        <v>1</v>
      </c>
      <c r="B19" s="34">
        <v>35890612.979999997</v>
      </c>
      <c r="C19" s="6">
        <f>+B19/$B$16</f>
        <v>1.6569629490334661E-2</v>
      </c>
      <c r="D19" s="5">
        <f t="shared" si="1"/>
        <v>1.8023126002885005E-2</v>
      </c>
    </row>
    <row r="20" spans="1:4" ht="15.75" thickBot="1" x14ac:dyDescent="0.3">
      <c r="A20" s="4" t="s">
        <v>0</v>
      </c>
      <c r="B20" s="3">
        <f>+B16-SUM(B17:B19)</f>
        <v>1991364482.1800003</v>
      </c>
      <c r="C20" s="2">
        <f>+B20/$B$16</f>
        <v>0.91935380619778828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A14B-B055-4A71-AF4D-D3F22AD2C87C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6" max="6" width="8.85546875" bestFit="1" customWidth="1"/>
    <col min="7" max="7" width="12.42578125" bestFit="1" customWidth="1"/>
  </cols>
  <sheetData>
    <row r="1" spans="1:8" x14ac:dyDescent="0.25">
      <c r="A1" s="35" t="s">
        <v>28</v>
      </c>
    </row>
    <row r="2" spans="1:8" ht="15.75" thickBot="1" x14ac:dyDescent="0.3">
      <c r="A2" s="36"/>
    </row>
    <row r="3" spans="1:8" x14ac:dyDescent="0.25">
      <c r="A3" s="23"/>
      <c r="B3" s="37"/>
      <c r="C3" s="38" t="s">
        <v>17</v>
      </c>
      <c r="D3" s="39" t="s">
        <v>17</v>
      </c>
    </row>
    <row r="4" spans="1:8" ht="15.75" thickBot="1" x14ac:dyDescent="0.3">
      <c r="A4" s="40" t="s">
        <v>16</v>
      </c>
      <c r="B4" s="41" t="s">
        <v>15</v>
      </c>
      <c r="C4" s="42" t="s">
        <v>18</v>
      </c>
      <c r="D4" s="43" t="s">
        <v>14</v>
      </c>
    </row>
    <row r="5" spans="1:8" x14ac:dyDescent="0.25">
      <c r="A5" s="7" t="s">
        <v>13</v>
      </c>
      <c r="B5" s="33">
        <v>0</v>
      </c>
      <c r="C5" s="44">
        <f t="shared" ref="C5:C20" si="0">+B5/$B$16</f>
        <v>0</v>
      </c>
      <c r="D5" s="45">
        <f t="shared" ref="D5:D20" si="1">+B5/$B$20</f>
        <v>0</v>
      </c>
    </row>
    <row r="6" spans="1:8" x14ac:dyDescent="0.25">
      <c r="A6" s="7" t="s">
        <v>12</v>
      </c>
      <c r="B6" s="8">
        <v>0</v>
      </c>
      <c r="C6" s="44">
        <f t="shared" si="0"/>
        <v>0</v>
      </c>
      <c r="D6" s="45">
        <f t="shared" si="1"/>
        <v>0</v>
      </c>
    </row>
    <row r="7" spans="1:8" x14ac:dyDescent="0.25">
      <c r="A7" s="7" t="s">
        <v>11</v>
      </c>
      <c r="B7" s="31">
        <v>0</v>
      </c>
      <c r="C7" s="44">
        <f t="shared" si="0"/>
        <v>0</v>
      </c>
      <c r="D7" s="45">
        <f t="shared" si="1"/>
        <v>0</v>
      </c>
    </row>
    <row r="8" spans="1:8" x14ac:dyDescent="0.25">
      <c r="A8" s="7" t="s">
        <v>10</v>
      </c>
      <c r="B8" s="31">
        <v>0</v>
      </c>
      <c r="C8" s="44">
        <f t="shared" si="0"/>
        <v>0</v>
      </c>
      <c r="D8" s="45">
        <f t="shared" si="1"/>
        <v>0</v>
      </c>
    </row>
    <row r="9" spans="1:8" x14ac:dyDescent="0.25">
      <c r="A9" s="7" t="s">
        <v>9</v>
      </c>
      <c r="B9" s="8">
        <v>1305698673</v>
      </c>
      <c r="C9" s="44">
        <f t="shared" si="0"/>
        <v>0.59746344443047483</v>
      </c>
      <c r="D9" s="45">
        <f t="shared" si="1"/>
        <v>0.6558895596165546</v>
      </c>
    </row>
    <row r="10" spans="1:8" x14ac:dyDescent="0.25">
      <c r="A10" s="7" t="s">
        <v>8</v>
      </c>
      <c r="B10" s="31">
        <v>298145187.64999998</v>
      </c>
      <c r="C10" s="44">
        <f t="shared" si="0"/>
        <v>0.13642569640088717</v>
      </c>
      <c r="D10" s="45">
        <f t="shared" si="1"/>
        <v>0.14976680291805236</v>
      </c>
    </row>
    <row r="11" spans="1:8" x14ac:dyDescent="0.25">
      <c r="A11" s="7" t="s">
        <v>7</v>
      </c>
      <c r="B11" s="8">
        <v>63572205.019999996</v>
      </c>
      <c r="C11" s="44">
        <f t="shared" si="0"/>
        <v>2.9089459434021744E-2</v>
      </c>
      <c r="D11" s="45">
        <f t="shared" si="1"/>
        <v>3.1934125703458625E-2</v>
      </c>
    </row>
    <row r="12" spans="1:8" ht="15.75" thickBot="1" x14ac:dyDescent="0.3">
      <c r="A12" s="7" t="s">
        <v>6</v>
      </c>
      <c r="B12" s="8">
        <v>399971995.18000001</v>
      </c>
      <c r="C12" s="44">
        <f t="shared" si="0"/>
        <v>0.18301975092531331</v>
      </c>
      <c r="D12" s="45">
        <f t="shared" si="1"/>
        <v>0.20091730289869483</v>
      </c>
      <c r="G12" s="30"/>
      <c r="H12" s="30"/>
    </row>
    <row r="13" spans="1:8" ht="15.75" thickTop="1" x14ac:dyDescent="0.25">
      <c r="A13" s="32" t="s">
        <v>5</v>
      </c>
      <c r="B13" s="15">
        <v>99192533.739999995</v>
      </c>
      <c r="C13" s="46">
        <f t="shared" si="0"/>
        <v>4.5388659799983182E-2</v>
      </c>
      <c r="D13" s="47">
        <f t="shared" si="1"/>
        <v>4.9827229373295708E-2</v>
      </c>
    </row>
    <row r="14" spans="1:8" x14ac:dyDescent="0.25">
      <c r="A14" s="7" t="s">
        <v>4</v>
      </c>
      <c r="B14" s="8">
        <v>3930566.9899999998</v>
      </c>
      <c r="C14" s="44">
        <f t="shared" si="0"/>
        <v>1.7985543992431734E-3</v>
      </c>
      <c r="D14" s="45">
        <f t="shared" si="1"/>
        <v>1.9744355305126868E-3</v>
      </c>
    </row>
    <row r="15" spans="1:8" ht="15.75" thickBot="1" x14ac:dyDescent="0.3">
      <c r="A15" s="12" t="s">
        <v>3</v>
      </c>
      <c r="B15" s="11">
        <v>14892288.91</v>
      </c>
      <c r="C15" s="48">
        <f t="shared" si="0"/>
        <v>6.8144346100766561E-3</v>
      </c>
      <c r="D15" s="49">
        <f t="shared" si="1"/>
        <v>7.4808200520108817E-3</v>
      </c>
    </row>
    <row r="16" spans="1:8" ht="16.5" thickTop="1" thickBot="1" x14ac:dyDescent="0.3">
      <c r="A16" s="26" t="s">
        <v>20</v>
      </c>
      <c r="B16" s="27">
        <f>SUM(B5:B15)</f>
        <v>2185403450.4899998</v>
      </c>
      <c r="C16" s="28">
        <f t="shared" si="0"/>
        <v>1</v>
      </c>
      <c r="D16" s="29">
        <f t="shared" si="1"/>
        <v>1.0977902760925795</v>
      </c>
    </row>
    <row r="17" spans="1:4" ht="15.75" thickTop="1" x14ac:dyDescent="0.25">
      <c r="A17" s="7" t="s">
        <v>2</v>
      </c>
      <c r="B17" s="15">
        <v>130391274.98999999</v>
      </c>
      <c r="C17" s="44">
        <f t="shared" si="0"/>
        <v>5.9664623921392795E-2</v>
      </c>
      <c r="D17" s="45">
        <f t="shared" si="1"/>
        <v>6.5499243967625728E-2</v>
      </c>
    </row>
    <row r="18" spans="1:4" x14ac:dyDescent="0.25">
      <c r="A18" s="7" t="s">
        <v>19</v>
      </c>
      <c r="B18" s="8">
        <v>12413360.289999999</v>
      </c>
      <c r="C18" s="44">
        <f t="shared" si="0"/>
        <v>5.6801229481067859E-3</v>
      </c>
      <c r="D18" s="45">
        <f t="shared" si="1"/>
        <v>6.2355837394419454E-3</v>
      </c>
    </row>
    <row r="19" spans="1:4" ht="15.75" thickBot="1" x14ac:dyDescent="0.3">
      <c r="A19" s="7" t="s">
        <v>1</v>
      </c>
      <c r="B19" s="34">
        <v>51869348.860000007</v>
      </c>
      <c r="C19" s="44">
        <f t="shared" si="0"/>
        <v>2.3734449970036486E-2</v>
      </c>
      <c r="D19" s="45">
        <f t="shared" si="1"/>
        <v>2.6055448385511871E-2</v>
      </c>
    </row>
    <row r="20" spans="1:4" ht="15.75" thickBot="1" x14ac:dyDescent="0.3">
      <c r="A20" s="50" t="s">
        <v>0</v>
      </c>
      <c r="B20" s="51">
        <f>+B16-SUM(B17:B19)</f>
        <v>1990729466.3499997</v>
      </c>
      <c r="C20" s="52">
        <f t="shared" si="0"/>
        <v>0.91092080316046387</v>
      </c>
      <c r="D20" s="53">
        <f t="shared" si="1"/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CDA8-D7D1-4885-B5B9-965E54ACF15C}">
  <dimension ref="A1:H20"/>
  <sheetViews>
    <sheetView workbookViewId="0">
      <selection activeCell="G16" sqref="G16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6" max="6" width="8.85546875" bestFit="1" customWidth="1"/>
    <col min="7" max="7" width="12.42578125" bestFit="1" customWidth="1"/>
  </cols>
  <sheetData>
    <row r="1" spans="1:8" x14ac:dyDescent="0.25">
      <c r="A1" s="35" t="s">
        <v>29</v>
      </c>
    </row>
    <row r="2" spans="1:8" ht="15.75" thickBot="1" x14ac:dyDescent="0.3">
      <c r="A2" s="36"/>
    </row>
    <row r="3" spans="1:8" x14ac:dyDescent="0.25">
      <c r="A3" s="23"/>
      <c r="B3" s="37"/>
      <c r="C3" s="38" t="s">
        <v>17</v>
      </c>
      <c r="D3" s="39" t="s">
        <v>17</v>
      </c>
    </row>
    <row r="4" spans="1:8" ht="15.75" thickBot="1" x14ac:dyDescent="0.3">
      <c r="A4" s="40" t="s">
        <v>16</v>
      </c>
      <c r="B4" s="41" t="s">
        <v>15</v>
      </c>
      <c r="C4" s="42" t="s">
        <v>18</v>
      </c>
      <c r="D4" s="43" t="s">
        <v>14</v>
      </c>
    </row>
    <row r="5" spans="1:8" x14ac:dyDescent="0.25">
      <c r="A5" s="7" t="s">
        <v>13</v>
      </c>
      <c r="B5" s="33">
        <v>0</v>
      </c>
      <c r="C5" s="44">
        <f t="shared" ref="C5:C20" si="0">+B5/$B$16</f>
        <v>0</v>
      </c>
      <c r="D5" s="45">
        <f t="shared" ref="D5:D20" si="1">+B5/$B$20</f>
        <v>0</v>
      </c>
    </row>
    <row r="6" spans="1:8" x14ac:dyDescent="0.25">
      <c r="A6" s="7" t="s">
        <v>12</v>
      </c>
      <c r="B6" s="8">
        <v>0</v>
      </c>
      <c r="C6" s="44">
        <f t="shared" si="0"/>
        <v>0</v>
      </c>
      <c r="D6" s="45">
        <f t="shared" si="1"/>
        <v>0</v>
      </c>
    </row>
    <row r="7" spans="1:8" x14ac:dyDescent="0.25">
      <c r="A7" s="7" t="s">
        <v>11</v>
      </c>
      <c r="B7" s="31">
        <v>0</v>
      </c>
      <c r="C7" s="44">
        <f t="shared" si="0"/>
        <v>0</v>
      </c>
      <c r="D7" s="45">
        <f t="shared" si="1"/>
        <v>0</v>
      </c>
    </row>
    <row r="8" spans="1:8" x14ac:dyDescent="0.25">
      <c r="A8" s="7" t="s">
        <v>10</v>
      </c>
      <c r="B8" s="31">
        <v>0</v>
      </c>
      <c r="C8" s="44">
        <f t="shared" si="0"/>
        <v>0</v>
      </c>
      <c r="D8" s="45">
        <f t="shared" si="1"/>
        <v>0</v>
      </c>
    </row>
    <row r="9" spans="1:8" x14ac:dyDescent="0.25">
      <c r="A9" s="7" t="s">
        <v>9</v>
      </c>
      <c r="B9" s="8">
        <v>1300918673</v>
      </c>
      <c r="C9" s="44">
        <f t="shared" si="0"/>
        <v>0.59372569465960867</v>
      </c>
      <c r="D9" s="45">
        <f t="shared" si="1"/>
        <v>0.65072784999308686</v>
      </c>
    </row>
    <row r="10" spans="1:8" x14ac:dyDescent="0.25">
      <c r="A10" s="7" t="s">
        <v>8</v>
      </c>
      <c r="B10" s="31">
        <v>300281234.44</v>
      </c>
      <c r="C10" s="44">
        <f t="shared" si="0"/>
        <v>0.13704521905277764</v>
      </c>
      <c r="D10" s="45">
        <f t="shared" si="1"/>
        <v>0.15020259616214401</v>
      </c>
    </row>
    <row r="11" spans="1:8" x14ac:dyDescent="0.25">
      <c r="A11" s="7" t="s">
        <v>7</v>
      </c>
      <c r="B11" s="8">
        <v>78122991.63000001</v>
      </c>
      <c r="C11" s="44">
        <f t="shared" si="0"/>
        <v>3.5654517409182081E-2</v>
      </c>
      <c r="D11" s="45">
        <f t="shared" si="1"/>
        <v>3.9077620633413593E-2</v>
      </c>
    </row>
    <row r="12" spans="1:8" ht="15.75" thickBot="1" x14ac:dyDescent="0.3">
      <c r="A12" s="7" t="s">
        <v>6</v>
      </c>
      <c r="B12" s="8">
        <v>400316675.63999999</v>
      </c>
      <c r="C12" s="44">
        <f t="shared" si="0"/>
        <v>0.18270034957687492</v>
      </c>
      <c r="D12" s="45">
        <f t="shared" si="1"/>
        <v>0.20024096437548569</v>
      </c>
      <c r="G12" s="30"/>
      <c r="H12" s="30"/>
    </row>
    <row r="13" spans="1:8" ht="15.75" thickTop="1" x14ac:dyDescent="0.25">
      <c r="A13" s="32" t="s">
        <v>5</v>
      </c>
      <c r="B13" s="15">
        <v>99245381.790000007</v>
      </c>
      <c r="C13" s="46">
        <f t="shared" si="0"/>
        <v>4.5294555661302152E-2</v>
      </c>
      <c r="D13" s="47">
        <f t="shared" si="1"/>
        <v>4.9643175437723737E-2</v>
      </c>
    </row>
    <row r="14" spans="1:8" x14ac:dyDescent="0.25">
      <c r="A14" s="7" t="s">
        <v>4</v>
      </c>
      <c r="B14" s="8">
        <v>4092669.74</v>
      </c>
      <c r="C14" s="44">
        <f t="shared" si="0"/>
        <v>1.8678517226525045E-3</v>
      </c>
      <c r="D14" s="45">
        <f t="shared" si="1"/>
        <v>2.0471796092375455E-3</v>
      </c>
    </row>
    <row r="15" spans="1:8" ht="15.75" thickBot="1" x14ac:dyDescent="0.3">
      <c r="A15" s="12" t="s">
        <v>3</v>
      </c>
      <c r="B15" s="11">
        <v>8132990.5</v>
      </c>
      <c r="C15" s="48">
        <f t="shared" si="0"/>
        <v>3.7118119176020917E-3</v>
      </c>
      <c r="D15" s="49">
        <f t="shared" si="1"/>
        <v>4.0681739234895284E-3</v>
      </c>
    </row>
    <row r="16" spans="1:8" ht="16.5" thickTop="1" thickBot="1" x14ac:dyDescent="0.3">
      <c r="A16" s="26" t="s">
        <v>20</v>
      </c>
      <c r="B16" s="27">
        <f>SUM(B5:B15)</f>
        <v>2191110616.7399998</v>
      </c>
      <c r="C16" s="28">
        <f t="shared" si="0"/>
        <v>1</v>
      </c>
      <c r="D16" s="29">
        <f t="shared" si="1"/>
        <v>1.0960075601345809</v>
      </c>
    </row>
    <row r="17" spans="1:4" ht="15.75" thickTop="1" x14ac:dyDescent="0.25">
      <c r="A17" s="7" t="s">
        <v>2</v>
      </c>
      <c r="B17" s="15">
        <v>129619170.7</v>
      </c>
      <c r="C17" s="44">
        <f t="shared" si="0"/>
        <v>5.9156835674892258E-2</v>
      </c>
      <c r="D17" s="45">
        <f t="shared" si="1"/>
        <v>6.4836339133321E-2</v>
      </c>
    </row>
    <row r="18" spans="1:4" x14ac:dyDescent="0.25">
      <c r="A18" s="7" t="s">
        <v>19</v>
      </c>
      <c r="B18" s="8">
        <v>6256595.8300000001</v>
      </c>
      <c r="C18" s="44">
        <f t="shared" si="0"/>
        <v>2.8554449885824346E-3</v>
      </c>
      <c r="D18" s="45">
        <f t="shared" si="1"/>
        <v>3.1295892950347504E-3</v>
      </c>
    </row>
    <row r="19" spans="1:4" ht="15.75" thickBot="1" x14ac:dyDescent="0.3">
      <c r="A19" s="7" t="s">
        <v>1</v>
      </c>
      <c r="B19" s="34">
        <v>56060121.459999993</v>
      </c>
      <c r="C19" s="44">
        <f t="shared" si="0"/>
        <v>2.5585253903524015E-2</v>
      </c>
      <c r="D19" s="45">
        <f t="shared" si="1"/>
        <v>2.8041631706225117E-2</v>
      </c>
    </row>
    <row r="20" spans="1:4" ht="15.75" thickBot="1" x14ac:dyDescent="0.3">
      <c r="A20" s="50" t="s">
        <v>0</v>
      </c>
      <c r="B20" s="51">
        <f>+B16-SUM(B17:B19)</f>
        <v>1999174728.7499998</v>
      </c>
      <c r="C20" s="52">
        <f t="shared" si="0"/>
        <v>0.9124024654330013</v>
      </c>
      <c r="D20" s="53">
        <f t="shared" si="1"/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77B440C376234881654537189C8277" ma:contentTypeVersion="9" ma:contentTypeDescription="Vytvoří nový dokument" ma:contentTypeScope="" ma:versionID="6d0ede99575396e26d86ee197a5118f6">
  <xsd:schema xmlns:xsd="http://www.w3.org/2001/XMLSchema" xmlns:xs="http://www.w3.org/2001/XMLSchema" xmlns:p="http://schemas.microsoft.com/office/2006/metadata/properties" xmlns:ns2="6a04324b-396e-416e-a6fe-f236ff04e6b3" xmlns:ns3="7adf71ba-6145-4f6a-9882-2557f38871c8" targetNamespace="http://schemas.microsoft.com/office/2006/metadata/properties" ma:root="true" ma:fieldsID="4fbe61312c8a1630fcf9452664b84ba5" ns2:_="" ns3:_="">
    <xsd:import namespace="6a04324b-396e-416e-a6fe-f236ff04e6b3"/>
    <xsd:import namespace="7adf71ba-6145-4f6a-9882-2557f38871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4324b-396e-416e-a6fe-f236ff04e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f71ba-6145-4f6a-9882-2557f38871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AD2E4C-A8A2-46D2-AB9E-980BFDB1D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4324b-396e-416e-a6fe-f236ff04e6b3"/>
    <ds:schemaRef ds:uri="7adf71ba-6145-4f6a-9882-2557f38871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34EB69-33E5-43F7-BCCF-C069F1695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737801-89C8-4D88-A492-DCE06976488D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6a04324b-396e-416e-a6fe-f236ff04e6b3"/>
    <ds:schemaRef ds:uri="http://schemas.microsoft.com/office/infopath/2007/PartnerControls"/>
    <ds:schemaRef ds:uri="http://schemas.openxmlformats.org/package/2006/metadata/core-properties"/>
    <ds:schemaRef ds:uri="7adf71ba-6145-4f6a-9882-2557f38871c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2021</vt:lpstr>
      <vt:lpstr>únor 2021</vt:lpstr>
      <vt:lpstr>březen 2021</vt:lpstr>
      <vt:lpstr>duben 2021</vt:lpstr>
      <vt:lpstr>květen 2021</vt:lpstr>
      <vt:lpstr>červen 2021</vt:lpstr>
      <vt:lpstr>červenec 2021</vt:lpstr>
      <vt:lpstr>srpen 2021</vt:lpstr>
      <vt:lpstr>září 2021</vt:lpstr>
      <vt:lpstr>říjen 2021</vt:lpstr>
      <vt:lpstr>listopad 2021</vt:lpstr>
      <vt:lpstr>prosinec 2021</vt:lpstr>
    </vt:vector>
  </TitlesOfParts>
  <Company>Finesko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martin.krbec</dc:creator>
  <cp:lastModifiedBy>Ondřej Macků</cp:lastModifiedBy>
  <cp:lastPrinted>2018-03-02T07:40:39Z</cp:lastPrinted>
  <dcterms:created xsi:type="dcterms:W3CDTF">2009-05-19T11:53:15Z</dcterms:created>
  <dcterms:modified xsi:type="dcterms:W3CDTF">2022-01-03T11:44:15Z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0x010100DA77B440C376234881654537189C8277</vt:lpwstr>
  </property>
</Properties>
</file>